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TEST_K2\Atestatsia\"/>
    </mc:Choice>
  </mc:AlternateContent>
  <bookViews>
    <workbookView xWindow="0" yWindow="0" windowWidth="28800" windowHeight="12435"/>
  </bookViews>
  <sheets>
    <sheet name="AK_NIGGG_2022-2024" sheetId="7" r:id="rId1"/>
    <sheet name="К2_NIGGG_ 23-24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5" l="1"/>
  <c r="F42" i="5"/>
  <c r="F41" i="5"/>
  <c r="I41" i="5" s="1"/>
  <c r="F40" i="5"/>
  <c r="I40" i="5" s="1"/>
  <c r="B42" i="5"/>
  <c r="B41" i="5"/>
  <c r="B40" i="5"/>
  <c r="B58" i="5"/>
  <c r="B57" i="5"/>
  <c r="B56" i="5"/>
  <c r="B55" i="5"/>
  <c r="B54" i="5"/>
  <c r="B53" i="5"/>
  <c r="B52" i="5"/>
  <c r="B51" i="5"/>
  <c r="B50" i="5"/>
  <c r="B49" i="5"/>
  <c r="B47" i="5"/>
  <c r="B46" i="5"/>
  <c r="B45" i="5"/>
  <c r="B44" i="5"/>
  <c r="B37" i="5"/>
  <c r="E37" i="5" s="1"/>
  <c r="B36" i="5"/>
  <c r="E36" i="5" s="1"/>
  <c r="B35" i="5"/>
  <c r="B32" i="5"/>
  <c r="B31" i="5"/>
  <c r="B30" i="5"/>
  <c r="B28" i="5"/>
  <c r="B26" i="5"/>
  <c r="B25" i="5"/>
  <c r="B23" i="5"/>
  <c r="B22" i="5"/>
  <c r="B21" i="5"/>
  <c r="B20" i="5"/>
  <c r="B19" i="5"/>
  <c r="B18" i="5"/>
  <c r="B17" i="5"/>
  <c r="B15" i="5"/>
  <c r="B14" i="5"/>
  <c r="F58" i="5" l="1"/>
  <c r="I58" i="5" s="1"/>
  <c r="F57" i="5"/>
  <c r="I57" i="5" s="1"/>
  <c r="F56" i="5"/>
  <c r="I56" i="5" s="1"/>
  <c r="F55" i="5"/>
  <c r="I55" i="5" s="1"/>
  <c r="F54" i="5"/>
  <c r="I54" i="5" s="1"/>
  <c r="F53" i="5"/>
  <c r="I53" i="5" s="1"/>
  <c r="F52" i="5"/>
  <c r="I52" i="5" s="1"/>
  <c r="F51" i="5"/>
  <c r="I51" i="5" s="1"/>
  <c r="F50" i="5"/>
  <c r="I50" i="5" s="1"/>
  <c r="F49" i="5"/>
  <c r="I49" i="5" s="1"/>
  <c r="F47" i="5"/>
  <c r="I47" i="5" s="1"/>
  <c r="F46" i="5"/>
  <c r="I46" i="5" s="1"/>
  <c r="F45" i="5"/>
  <c r="I45" i="5" s="1"/>
  <c r="F44" i="5"/>
  <c r="I44" i="5" s="1"/>
  <c r="F37" i="5"/>
  <c r="I37" i="5" s="1"/>
  <c r="F36" i="5"/>
  <c r="I36" i="5" s="1"/>
  <c r="F35" i="5"/>
  <c r="F32" i="5"/>
  <c r="I32" i="5" s="1"/>
  <c r="F31" i="5"/>
  <c r="I31" i="5" s="1"/>
  <c r="F30" i="5"/>
  <c r="I30" i="5" s="1"/>
  <c r="F28" i="5"/>
  <c r="I28" i="5" s="1"/>
  <c r="F26" i="5"/>
  <c r="I26" i="5" s="1"/>
  <c r="F25" i="5"/>
  <c r="I25" i="5" s="1"/>
  <c r="F23" i="5"/>
  <c r="I23" i="5" s="1"/>
  <c r="F22" i="5"/>
  <c r="I22" i="5" s="1"/>
  <c r="F21" i="5"/>
  <c r="I21" i="5" s="1"/>
  <c r="F20" i="5"/>
  <c r="I20" i="5" s="1"/>
  <c r="F19" i="5"/>
  <c r="I19" i="5" s="1"/>
  <c r="F18" i="5"/>
  <c r="I18" i="5" s="1"/>
  <c r="F17" i="5"/>
  <c r="I17" i="5" s="1"/>
  <c r="F15" i="5"/>
  <c r="I15" i="5" s="1"/>
  <c r="F14" i="5"/>
  <c r="I14" i="5" s="1"/>
  <c r="N78" i="7"/>
  <c r="J78" i="7"/>
  <c r="F78" i="7"/>
  <c r="N88" i="7" l="1"/>
  <c r="N87" i="7"/>
  <c r="N86" i="7"/>
  <c r="N84" i="7"/>
  <c r="N83" i="7"/>
  <c r="N82" i="7"/>
  <c r="N81" i="7"/>
  <c r="N80" i="7"/>
  <c r="N79" i="7"/>
  <c r="N77" i="7"/>
  <c r="N75" i="7"/>
  <c r="N74" i="7"/>
  <c r="N72" i="7"/>
  <c r="N71" i="7"/>
  <c r="N70" i="7"/>
  <c r="N67" i="7"/>
  <c r="N66" i="7"/>
  <c r="N65" i="7"/>
  <c r="N64" i="7"/>
  <c r="N63" i="7"/>
  <c r="N60" i="7"/>
  <c r="N59" i="7"/>
  <c r="N58" i="7"/>
  <c r="N57" i="7"/>
  <c r="N56" i="7"/>
  <c r="N55" i="7"/>
  <c r="N54" i="7"/>
  <c r="N53" i="7"/>
  <c r="N52" i="7"/>
  <c r="N51" i="7"/>
  <c r="N49" i="7"/>
  <c r="N48" i="7"/>
  <c r="N47" i="7"/>
  <c r="N46" i="7"/>
  <c r="N44" i="7"/>
  <c r="N43" i="7"/>
  <c r="N42" i="7"/>
  <c r="N39" i="7"/>
  <c r="N38" i="7"/>
  <c r="N37" i="7"/>
  <c r="N35" i="7"/>
  <c r="N34" i="7"/>
  <c r="N33" i="7"/>
  <c r="N30" i="7"/>
  <c r="N29" i="7"/>
  <c r="N27" i="7"/>
  <c r="N24" i="7"/>
  <c r="N25" i="7"/>
  <c r="N22" i="7"/>
  <c r="N21" i="7"/>
  <c r="N20" i="7"/>
  <c r="N19" i="7"/>
  <c r="N18" i="7"/>
  <c r="N17" i="7"/>
  <c r="N16" i="7"/>
  <c r="N14" i="7"/>
  <c r="J88" i="7"/>
  <c r="J87" i="7"/>
  <c r="J86" i="7"/>
  <c r="J84" i="7"/>
  <c r="J83" i="7"/>
  <c r="J82" i="7"/>
  <c r="J81" i="7"/>
  <c r="J80" i="7"/>
  <c r="J79" i="7"/>
  <c r="J77" i="7"/>
  <c r="J75" i="7"/>
  <c r="J74" i="7"/>
  <c r="J72" i="7"/>
  <c r="J71" i="7"/>
  <c r="J70" i="7"/>
  <c r="J67" i="7"/>
  <c r="J66" i="7"/>
  <c r="J65" i="7"/>
  <c r="J64" i="7"/>
  <c r="J63" i="7"/>
  <c r="J60" i="7"/>
  <c r="J59" i="7"/>
  <c r="J58" i="7"/>
  <c r="J57" i="7"/>
  <c r="J56" i="7"/>
  <c r="J55" i="7"/>
  <c r="J54" i="7"/>
  <c r="J53" i="7"/>
  <c r="J52" i="7"/>
  <c r="J51" i="7"/>
  <c r="J49" i="7"/>
  <c r="J48" i="7"/>
  <c r="J47" i="7"/>
  <c r="J46" i="7"/>
  <c r="J44" i="7"/>
  <c r="J43" i="7"/>
  <c r="J42" i="7"/>
  <c r="J39" i="7"/>
  <c r="J38" i="7"/>
  <c r="J37" i="7"/>
  <c r="J35" i="7"/>
  <c r="J34" i="7"/>
  <c r="J33" i="7"/>
  <c r="J30" i="7"/>
  <c r="J29" i="7"/>
  <c r="J27" i="7"/>
  <c r="J24" i="7"/>
  <c r="J25" i="7"/>
  <c r="J22" i="7"/>
  <c r="J21" i="7"/>
  <c r="J20" i="7"/>
  <c r="J19" i="7"/>
  <c r="J18" i="7"/>
  <c r="J17" i="7"/>
  <c r="J16" i="7"/>
  <c r="J14" i="7"/>
  <c r="J89" i="7" l="1"/>
  <c r="N89" i="7"/>
  <c r="E42" i="5"/>
  <c r="E41" i="5"/>
  <c r="E40" i="5"/>
  <c r="E15" i="5"/>
  <c r="F39" i="7"/>
  <c r="F38" i="7"/>
  <c r="F37" i="7"/>
  <c r="E14" i="5" l="1"/>
  <c r="E45" i="5"/>
  <c r="E46" i="5"/>
  <c r="E47" i="5"/>
  <c r="E49" i="5"/>
  <c r="E50" i="5"/>
  <c r="E51" i="5"/>
  <c r="E52" i="5"/>
  <c r="E53" i="5"/>
  <c r="E54" i="5"/>
  <c r="E55" i="5"/>
  <c r="E56" i="5"/>
  <c r="E57" i="5"/>
  <c r="E58" i="5"/>
  <c r="E17" i="5"/>
  <c r="E18" i="5"/>
  <c r="E19" i="5"/>
  <c r="E20" i="5"/>
  <c r="E21" i="5"/>
  <c r="E22" i="5"/>
  <c r="E23" i="5"/>
  <c r="E25" i="5"/>
  <c r="E26" i="5"/>
  <c r="E28" i="5"/>
  <c r="E30" i="5"/>
  <c r="E31" i="5"/>
  <c r="E32" i="5"/>
  <c r="F80" i="7"/>
  <c r="F79" i="7"/>
  <c r="E44" i="5" l="1"/>
  <c r="D35" i="5"/>
  <c r="F88" i="7"/>
  <c r="F87" i="7"/>
  <c r="F86" i="7"/>
  <c r="F82" i="7"/>
  <c r="F81" i="7"/>
  <c r="F84" i="7"/>
  <c r="F83" i="7"/>
  <c r="F77" i="7"/>
  <c r="F75" i="7"/>
  <c r="F74" i="7"/>
  <c r="F72" i="7"/>
  <c r="F71" i="7"/>
  <c r="F70" i="7"/>
  <c r="F67" i="7"/>
  <c r="F66" i="7"/>
  <c r="F65" i="7"/>
  <c r="F64" i="7"/>
  <c r="F63" i="7"/>
  <c r="F60" i="7"/>
  <c r="F59" i="7"/>
  <c r="F58" i="7"/>
  <c r="F57" i="7"/>
  <c r="F56" i="7"/>
  <c r="F55" i="7"/>
  <c r="F54" i="7"/>
  <c r="F53" i="7"/>
  <c r="F52" i="7"/>
  <c r="F51" i="7"/>
  <c r="F49" i="7"/>
  <c r="F48" i="7"/>
  <c r="F47" i="7"/>
  <c r="F46" i="7"/>
  <c r="F44" i="7"/>
  <c r="F43" i="7"/>
  <c r="F42" i="7"/>
  <c r="F35" i="7"/>
  <c r="F34" i="7"/>
  <c r="F33" i="7"/>
  <c r="F30" i="7"/>
  <c r="F29" i="7"/>
  <c r="F27" i="7"/>
  <c r="F24" i="7"/>
  <c r="F25" i="7"/>
  <c r="F22" i="7"/>
  <c r="F21" i="7"/>
  <c r="F20" i="7"/>
  <c r="F19" i="7"/>
  <c r="F18" i="7"/>
  <c r="F17" i="7"/>
  <c r="F16" i="7"/>
  <c r="F14" i="7"/>
  <c r="H35" i="5" l="1"/>
  <c r="I35" i="5" s="1"/>
  <c r="E35" i="5"/>
  <c r="F89" i="7"/>
  <c r="E59" i="5"/>
  <c r="I59" i="5"/>
</calcChain>
</file>

<file path=xl/sharedStrings.xml><?xml version="1.0" encoding="utf-8"?>
<sst xmlns="http://schemas.openxmlformats.org/spreadsheetml/2006/main" count="370" uniqueCount="146">
  <si>
    <t xml:space="preserve"> </t>
  </si>
  <si>
    <t>АхВ</t>
  </si>
  <si>
    <t>Общ брой точки</t>
  </si>
  <si>
    <t>Атестационна карта за учен</t>
  </si>
  <si>
    <t>Име</t>
  </si>
  <si>
    <t>Презиме</t>
  </si>
  <si>
    <t>Фамилия</t>
  </si>
  <si>
    <t>Научна степен</t>
  </si>
  <si>
    <t>Научно звание</t>
  </si>
  <si>
    <t>Секция</t>
  </si>
  <si>
    <t>Оценъчни точки</t>
  </si>
  <si>
    <t>А</t>
  </si>
  <si>
    <t>В</t>
  </si>
  <si>
    <t>2.2 Придобиване на  образователната и научна степен „доктор”</t>
  </si>
  <si>
    <t>2.3 Придобиване на научната степен „доктор на науките”</t>
  </si>
  <si>
    <t>Мярка</t>
  </si>
  <si>
    <t>бр.</t>
  </si>
  <si>
    <t xml:space="preserve">4. Участие в оперативни и мониторингови дейности  </t>
  </si>
  <si>
    <t>НИГГГ-БАН 2022-2024 г.</t>
  </si>
  <si>
    <t>Департамент/ Център</t>
  </si>
  <si>
    <t xml:space="preserve">Критерии и показатели за оценка </t>
  </si>
  <si>
    <t>Теглови коефициент</t>
  </si>
  <si>
    <t>С</t>
  </si>
  <si>
    <t>АхВxС</t>
  </si>
  <si>
    <t xml:space="preserve">1.1. НАУЧНИ РЕЗУЛТАТИ </t>
  </si>
  <si>
    <t>1.1а. Брой научни публикации, отразени в профилирани бази-данни в отделните научни области (Приложение 1)</t>
  </si>
  <si>
    <t>1.2.1. Оглавяват ранглистата в съответната научна област (първите две за интердисциплинарни науки)</t>
  </si>
  <si>
    <t>1.2.2. Попадат в категория Q1</t>
  </si>
  <si>
    <t>1.2.3. Попадат в категория Q2</t>
  </si>
  <si>
    <t>1.2.4. Попадат в категория Q3</t>
  </si>
  <si>
    <t>1.2.5. Попадат в категория Q4</t>
  </si>
  <si>
    <t>1.4. Бонус точки за публикации в рецензирани тематични сборници, които са:</t>
  </si>
  <si>
    <t xml:space="preserve">1.4.1. Издадени от национални академични издателства </t>
  </si>
  <si>
    <t xml:space="preserve">1.4.2. Издадени от международни академични издателства </t>
  </si>
  <si>
    <t xml:space="preserve">1.5. Научни монографии </t>
  </si>
  <si>
    <t>1.5. Брой монографии (базисни точки)</t>
  </si>
  <si>
    <t>1.6 Бонус точки за монографии, които са:</t>
  </si>
  <si>
    <t>3. ОБЩЕСТВЕНО И ИКОНОМИЧЕСКО ВЪЗДЕЙСТВИЕ</t>
  </si>
  <si>
    <t xml:space="preserve">Обща оценка </t>
  </si>
  <si>
    <t>Карта за оценка на научноизследователската дейност на учените                                                                                                                                                                                                                                                                     от НИГГГ-БАН (2023-2024 г.)</t>
  </si>
  <si>
    <t>4.1 Ръководна функция в национална оперативна дейност</t>
  </si>
  <si>
    <t>4.4 Ръководна функция в регулярна мониторингова  дейност</t>
  </si>
  <si>
    <t>4.5 Изпълнител в регулярна мониторингова  дейност</t>
  </si>
  <si>
    <t xml:space="preserve">1.1. Брой научни публикации в издания, отразени в ERIH PLUS, Scopus или Web of Science (Core Collection)   </t>
  </si>
  <si>
    <t>3.11. Експертни доклади по писмена заявка от държавни и общински институции и органи, които не се заплащат</t>
  </si>
  <si>
    <t>3.8.1. Организиране на изложби в чужбина (n на брой точки за събитие)</t>
  </si>
  <si>
    <t>3.8.3. Организиране на ателиета и творчески работилници  (n на брой точки за събитие)</t>
  </si>
  <si>
    <t>3.8.2. Организиране на изложби в страната (n на брой точки за събитие)</t>
  </si>
  <si>
    <t>3.12. Експертни становища за изпълнителната, законодателната, съдебната и местна власт, които не се заплащат</t>
  </si>
  <si>
    <t xml:space="preserve">3.14. Образователни курсове и семинари (не по-малко от 30 учебни часа), които са организирани от институтите на БАН </t>
  </si>
  <si>
    <t xml:space="preserve"> 3.15. Публични лекции и медийни изяви на учения в качеството му на експерт в научната област възложени от НИГГГ или ръководни органи на БАН</t>
  </si>
  <si>
    <t>1.2.6. Списания с SJR ранг в Scopus, които не попадат в Q категория или такива без SJR</t>
  </si>
  <si>
    <t>3.1.  Получени средства от външни източници по международни научни проекти  (РП на ЕС, НАТО, ЮНЕСКО и др.) - по 6 т. на 1000 лв.**</t>
  </si>
  <si>
    <t># Сборът на точките по допълнителните критерии не трябва да надхвърля 40% от сбора на точките по базисните критерии в атестационната карта.</t>
  </si>
  <si>
    <t xml:space="preserve">бр. </t>
  </si>
  <si>
    <t>лв.</t>
  </si>
  <si>
    <t>1.2 Бонус точки за статии в списания индексирани от Web of Science (Core Collection) и Scopus, които:                                                   Взима се по-високата категория от двете бази данни.</t>
  </si>
  <si>
    <t>3.6. Организиране на международни научни форуми (участие на минимум 30 участника)</t>
  </si>
  <si>
    <t>3.7. Организиране на национални научни форуми, вкл. с международно участие (участие на минимум 30 участника)</t>
  </si>
  <si>
    <t>3.8.1. Организиране на изложби в чужбина</t>
  </si>
  <si>
    <t xml:space="preserve">3.8.2. Организиране на изложби в страната </t>
  </si>
  <si>
    <t xml:space="preserve">3.8.3. Организиране на ателиета и творчески работилници  </t>
  </si>
  <si>
    <t>3.13. Изработване на уникални апарати за участие в международни програми, които не са икономическа дейност (10 т./ апарат)</t>
  </si>
  <si>
    <t>1.3. Брой реферирани научни публикации в списания, които не са отразени в ERIH PLUS, Scopus или Web of Science, публикации в тематични сборници, вкл. сборници от национални и международни научни форуми</t>
  </si>
  <si>
    <t>1.5. Брой научни монографии (базисни точки)</t>
  </si>
  <si>
    <t>1.6.1 Издадени от реномирани международни издателства</t>
  </si>
  <si>
    <t>1.6.2 Монографии с национално значение, които не попадат в т.1.6.1 (Монографии, които се определят с конкретно предложение от НС на НИГГГ и се одобряват от Съвета за издателска дейност към УС на БАН)</t>
  </si>
  <si>
    <t>3.8. Организиране на изложби, ателиета и творчески работилници</t>
  </si>
  <si>
    <t>1.3. Брой рецензирани научни публикации в списания, които не са отразени в ERIH PLUS, Scopus или Web of Science (Core Collection), както и по т.1.1а или публикации в тематични сборници, вкл. сборници от национални и международни научни форуми</t>
  </si>
  <si>
    <t>3.4. Участие в изпълнението на важни научни проекти, целево финансирани от държавата към бюджетната субсидия (проекти с бюджет над 150 хил. лв.)</t>
  </si>
  <si>
    <t xml:space="preserve">3.5 Участие в изготвяне на национални документи от стратегическо значение </t>
  </si>
  <si>
    <t>3.10. Експертни доклади по писмена заявка от държавни и общински институции и органи, които не се заплащат</t>
  </si>
  <si>
    <t>3.11. Експертни становища за изпълнителната, законодателната, съдебната и местна власт, които не се заплащат</t>
  </si>
  <si>
    <t xml:space="preserve"> ** В колона "А" (Брой) се отбелязва сумата на дяловото разпределение на привлечените средства в лв.</t>
  </si>
  <si>
    <t>Проверката на публикациите  се прави по Scimago Journal &amp; Country Rank (SJR : Scientific Journal Rankings (scimagojr.com).</t>
  </si>
  <si>
    <t>Мярка  Брой/ Лева</t>
  </si>
  <si>
    <t>1.7 Брой независими цитирания</t>
  </si>
  <si>
    <t>1.7.1. Брой независими цитирания в Scopus или Web of Science (Core Collection)</t>
  </si>
  <si>
    <t>1.7.2. Брой други доказани независими цитирания в научни издания</t>
  </si>
  <si>
    <t>1.7.3. Брой доказани независими цитирания в дисертации</t>
  </si>
  <si>
    <t>1.7.1. Брой независими цитирания в Scopus или Web of Science (Core Collection), получени за текущата и предходната година  - по 1 т. за цитиране, като се умножава по коефициента КНИГГГ (2,13) (=0,25*2,13=0,5325) *</t>
  </si>
  <si>
    <t xml:space="preserve">1.7.2. Брой други доказани независими цитирания в научни издания </t>
  </si>
  <si>
    <t xml:space="preserve">1.6.1 Издадени от реномирани международни издателства. </t>
  </si>
  <si>
    <t>1.6.2 Монографии с национално значение, които не попадат в т.1.6.1, а също и академични справочници и аналитични издания (речници, енциклопедии и др.)</t>
  </si>
  <si>
    <r>
      <t xml:space="preserve">1-а. </t>
    </r>
    <r>
      <rPr>
        <b/>
        <i/>
        <sz val="11"/>
        <color theme="1"/>
        <rFont val="Times New Roman"/>
        <family val="1"/>
        <charset val="204"/>
      </rPr>
      <t>НАУЧНА ПРОДУКЦИЯ</t>
    </r>
    <r>
      <rPr>
        <b/>
        <sz val="11"/>
        <color theme="1"/>
        <rFont val="Times New Roman"/>
        <family val="1"/>
        <charset val="204"/>
      </rPr>
      <t xml:space="preserve">  - 55 % от (K2 минус К2Б))                                                            </t>
    </r>
    <r>
      <rPr>
        <i/>
        <sz val="11"/>
        <color theme="1"/>
        <rFont val="Times New Roman"/>
        <family val="1"/>
        <charset val="204"/>
      </rPr>
      <t>За научни трудове, в които броят автори от НИГГГ е под 5 % от общия брой съавтори, се въвежда коригиращ коефициент. Корекция за брой автори не се прилага в случаите, когато: кореспондиращият автор е от системата на БАН; статията е класирана в 1 % на най-цитираните статии според ESI -  Web of Science.</t>
    </r>
  </si>
  <si>
    <r>
      <t xml:space="preserve">1-б. </t>
    </r>
    <r>
      <rPr>
        <b/>
        <i/>
        <sz val="11"/>
        <color theme="1"/>
        <rFont val="Times New Roman"/>
        <family val="1"/>
        <charset val="204"/>
      </rPr>
      <t>ЦИТИРАНИЯ</t>
    </r>
    <r>
      <rPr>
        <b/>
        <sz val="11"/>
        <color theme="1"/>
        <rFont val="Times New Roman"/>
        <family val="1"/>
        <charset val="204"/>
      </rPr>
      <t xml:space="preserve"> - 25 % от (K2 минус К2Б))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>Оценяват се цитиранията за предходната и текущата година. За цитирания на научни трудове, в които авторът за кореспонденция не е от БАН и броят съавтори от НИГГГ е под 5 % от общия брой съавтори, се въвежда коригиращ коефициент.                                                                                                                                 Отчитат се само цитатите на публикации, в които е отразена принадлежност към НИГГГ и (или) БАН. За публикации, излезли след 2018 г., се отчитат само такива, в които е спомената принадлежност към Националния институт по геофизика, геодезия и география и пълното име на Българската академия на науките (еквивалентен текст на езика на публикацията). Изключения се допускат, ако НИГГГ представи пред Управителния съвет мотивирани причини за невъзможност това да се направи в определена публикация.</t>
    </r>
  </si>
  <si>
    <r>
      <t>1.7.3. Брой доказани независими цитирания в дисертации (</t>
    </r>
    <r>
      <rPr>
        <i/>
        <sz val="11"/>
        <color theme="1"/>
        <rFont val="Times New Roman"/>
        <family val="1"/>
        <charset val="204"/>
      </rPr>
      <t>трудове на научния ръководител или научния консултант на докторанта се изключват</t>
    </r>
    <r>
      <rPr>
        <sz val="11"/>
        <color theme="1"/>
        <rFont val="Times New Roman"/>
        <family val="1"/>
        <charset val="204"/>
      </rPr>
      <t>)</t>
    </r>
  </si>
  <si>
    <r>
      <t xml:space="preserve">3-а. </t>
    </r>
    <r>
      <rPr>
        <b/>
        <i/>
        <sz val="11"/>
        <color theme="1"/>
        <rFont val="Times New Roman"/>
        <family val="1"/>
        <charset val="204"/>
      </rPr>
      <t>ПОЛУЧЕНИ СРЕДСТВА</t>
    </r>
    <r>
      <rPr>
        <b/>
        <sz val="11"/>
        <color theme="1"/>
        <rFont val="Times New Roman"/>
        <family val="1"/>
        <charset val="204"/>
      </rPr>
      <t xml:space="preserve"> - 15 % от (K2 минус К2Б))                                                                          </t>
    </r>
  </si>
  <si>
    <r>
      <t xml:space="preserve">3.2. Получени средства от различни външни източници от страната по научни проекти на </t>
    </r>
    <r>
      <rPr>
        <b/>
        <sz val="11"/>
        <color theme="1"/>
        <rFont val="Times New Roman"/>
        <family val="1"/>
        <charset val="204"/>
      </rPr>
      <t>конкурсен принцип</t>
    </r>
    <r>
      <rPr>
        <sz val="11"/>
        <color theme="1"/>
        <rFont val="Times New Roman"/>
        <family val="1"/>
        <charset val="204"/>
      </rPr>
      <t xml:space="preserve"> (ФНИ, НПКНИ, оперативни програми и др.) - по 4 т. на 1000 лв.**</t>
    </r>
  </si>
  <si>
    <r>
      <t xml:space="preserve">1-а. </t>
    </r>
    <r>
      <rPr>
        <b/>
        <i/>
        <sz val="11"/>
        <color theme="1"/>
        <rFont val="Times New Roman"/>
        <family val="1"/>
      </rPr>
      <t>НАУЧНА ПРОДУКЦИЯ</t>
    </r>
    <r>
      <rPr>
        <b/>
        <sz val="11"/>
        <color theme="1"/>
        <rFont val="Times New Roman"/>
        <family val="1"/>
      </rPr>
      <t xml:space="preserve">                                                                             </t>
    </r>
    <r>
      <rPr>
        <i/>
        <sz val="11"/>
        <color theme="1"/>
        <rFont val="Times New Roman"/>
        <family val="1"/>
      </rPr>
      <t>За научни трудове, в които броят автори от НИГГГ е под 5 % от общия брой съавтори, се въвежда коригиращ коефициент. Корекция за брой автори не се прилага в случаите, когато: кореспондиращият автор е от системата на БАН; статията е класирана в 10 % на най-цитираните статии според ESI -  Web of Science.</t>
    </r>
  </si>
  <si>
    <r>
      <t xml:space="preserve">3-а. </t>
    </r>
    <r>
      <rPr>
        <b/>
        <i/>
        <sz val="11"/>
        <color theme="1"/>
        <rFont val="Times New Roman"/>
        <family val="1"/>
      </rPr>
      <t>ПОЛУЧЕНИ СРЕДСТВА</t>
    </r>
    <r>
      <rPr>
        <b/>
        <sz val="11"/>
        <color theme="1"/>
        <rFont val="Times New Roman"/>
        <family val="1"/>
      </rPr>
      <t xml:space="preserve">                                                                       </t>
    </r>
  </si>
  <si>
    <r>
      <t xml:space="preserve">1-б. </t>
    </r>
    <r>
      <rPr>
        <b/>
        <i/>
        <sz val="11"/>
        <color theme="1"/>
        <rFont val="Times New Roman"/>
        <family val="1"/>
      </rPr>
      <t>ЦИТИРАНИЯ</t>
    </r>
    <r>
      <rPr>
        <b/>
        <sz val="11"/>
        <color theme="1"/>
        <rFont val="Times New Roman"/>
        <family val="1"/>
      </rPr>
      <t xml:space="preserve">                                                                                                        </t>
    </r>
    <r>
      <rPr>
        <i/>
        <sz val="11"/>
        <color theme="1"/>
        <rFont val="Times New Roman"/>
        <family val="1"/>
      </rPr>
      <t>За цитирания на научни трудове, в които авторът за кореспонденция не е от БАН и броят съавтори от НИГГГ е под 5 % от общия брой съавтори, се въвежда коригиращ коефициент. Отчитат се само цитатите на публикации, в които е отразена принадлежност към СНЗ на БАН и (или) БАН. За публикации, излезли след 2018 г., се отчитат само такива, в които е спомената принадлежност към СНЗ и пълното име на Българската академия на науките (Българска академия на науките / Bulgarian Academy of Sciences или еквивалентен текст на 
езика на публикацията). Изключения се допускат, ако СНЗ представи пред УС мотивирани причини за невъзможност това да се направи в определена публикация.</t>
    </r>
  </si>
  <si>
    <r>
      <t xml:space="preserve">3-б. </t>
    </r>
    <r>
      <rPr>
        <b/>
        <i/>
        <sz val="11"/>
        <color theme="1"/>
        <rFont val="Times New Roman"/>
        <family val="1"/>
        <charset val="204"/>
      </rPr>
      <t>ДЕЙНОСТИ В ДИРЕКТНА ПОЛЗА НА ИНСТИТУЦИИ И ОРГАНИ НА ОБЩИНИТЕ, ДЪРЖАВАТА И ЕС</t>
    </r>
    <r>
      <rPr>
        <b/>
        <sz val="11"/>
        <color theme="1"/>
        <rFont val="Times New Roman"/>
        <family val="1"/>
        <charset val="204"/>
      </rPr>
      <t xml:space="preserve"> - 5 % от (K2 минус К2Б)).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>Оценяват се само дейности, които не са отчетени в Раздел 3-а. Проекти с висока научна и (или) обществена значимост, потвърдена от Управителния съвет на БАН, могат да се отчитат по показател 3.5 или по показатели 3.2-3.4 по избор на Института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</si>
  <si>
    <t xml:space="preserve">1.4.1. Издадени от международни академични издателства </t>
  </si>
  <si>
    <t xml:space="preserve">1.4.2. Издадени от национални академични издателства </t>
  </si>
  <si>
    <t xml:space="preserve"> * В колона "А" се отбелязват единствено броят на независимите цитирания в Scopus или Web of Science, получени за текущата и предходната година.</t>
  </si>
  <si>
    <t>с-ст</t>
  </si>
  <si>
    <t>5. Други дейности</t>
  </si>
  <si>
    <t>5.1 Кариерно развитие</t>
  </si>
  <si>
    <t>5.1.2 Хабилитация за присъждане на научно звание доцент</t>
  </si>
  <si>
    <t>5.1.3 Придобиване на научно звание главен асистент</t>
  </si>
  <si>
    <t>5.2 Участие в научни събития</t>
  </si>
  <si>
    <t>5.2.1 Презентация на научен форум</t>
  </si>
  <si>
    <t xml:space="preserve">5.2.2 Постер на научен форум </t>
  </si>
  <si>
    <t xml:space="preserve">5.3 Съставителска, научна и научно-популярна дейност </t>
  </si>
  <si>
    <t>5.3.1 Тематичен сборник с национално значение, издаден от НИГГГ. Тематичните сборници с национално значение се докладват с конкретно мотивирано предложение от научните съвети на НИГГГ и се одобряват от Съвета за издателска дейност към УС на БАН</t>
  </si>
  <si>
    <t>5.4. Рецензентска дейност</t>
  </si>
  <si>
    <t>5.4.1 Рецензи по процедури по ЗРАС</t>
  </si>
  <si>
    <t>5.4.2 Становища по процедури по ЗРАС</t>
  </si>
  <si>
    <t>5.4.3 Други рецензии</t>
  </si>
  <si>
    <t>2.1 Научен ръководител или научен консултант на защитил докторант (20 т./n  на докторант - n-брой на научните р-тели/ консултанти)*</t>
  </si>
  <si>
    <t>3.1.  Дялово разпределение на получени средства от външни източници по международни научни проекти  на конкурсен принцип (РП на ЕС, НАТО, ЮНЕСКО и др.) - по 3 т. на 1000 лв. **</t>
  </si>
  <si>
    <t>3.4. Участие в изпълнението на важни научни проекти, целево финансирани от държавата към бюджетната субсидия (проекти с бюджет над 150 хил. лв.); (5 т./проект/година) ***</t>
  </si>
  <si>
    <t>4.2 Изпълнител в национална оперативна дейност****</t>
  </si>
  <si>
    <t>** В колона "А" се отбелязва сумата привлечени средства в лв.</t>
  </si>
  <si>
    <t>*** Оценяват се само дейности, които не са отчетени в раздел 3а.</t>
  </si>
  <si>
    <t xml:space="preserve">* За докторанти в НИГГГ точки се отчитат само от първия научен ръководител за редовни и задочни докторанти или научен консултант за дакторанти на самоподготовка, за докторанти извън НИГГГ точки може да получава и консултант на редовни или задочни докторанти или втори консултант на докторанти на самоподготовка. </t>
  </si>
  <si>
    <t>5.3.4 Други монографии публикувани от други издателства след рецензиране, които не попадат в категориите 1.6.1 или 1.6.2.</t>
  </si>
  <si>
    <t>5.3.3 Брой други реферирани научни публикации в списания, които не попадат в категориите посочени в точки 1.4.1 и 1.4.2</t>
  </si>
  <si>
    <t>5.3.2 Брой научни публикации, отразени в профилирани бази-данни в отделните научни области (Приложение 1)</t>
  </si>
  <si>
    <t>5.3.5 Научнопопулярна книга</t>
  </si>
  <si>
    <t>5.3.6 Научнопопулярна статия или глава от книга</t>
  </si>
  <si>
    <t>5.3.7 Участие в редакционни колегии и съставителска дейност</t>
  </si>
  <si>
    <t>5.3.8 Създаване на енциклопедии, речници, справочници</t>
  </si>
  <si>
    <t>4.3 Подаване на информация от оперативна дейност към институции</t>
  </si>
  <si>
    <t>3.12. Изработване на уникални апарати за участие в международни програми, които не са икономическа дейност</t>
  </si>
  <si>
    <t xml:space="preserve">3.13. Образователни курсове и семинари (не по-малко от 30 учебни часа), които са организирани от институтите на БАН </t>
  </si>
  <si>
    <t xml:space="preserve"> 3.14. Публични лекции и медийни изяви на учения в качеството му на експерт в научната област възложени от НИГГГ или ръководни органи на БАН</t>
  </si>
  <si>
    <t>3.15. Тематичен сборник с национално значение, издаден от НИГГГ. Тематичните сборници с национално значение се докладват с конкретно мотивирано предложение от научните съвети на НИГГГ и се одобряват от Съвета за издателска дейност към УС на БАН.</t>
  </si>
  <si>
    <t>1.2 Бонус точки за статии в списания, реферирани и индексирани от Web of Science (Core Collection) и Scopus, които:</t>
  </si>
  <si>
    <t>3.3. Получени средства от други източници, които не са стопанска дейност по 2 т. на 1000 лв.**</t>
  </si>
  <si>
    <t>3.9. Експертни доклади по писмена заявка от международни институции и органи (ЕС, ЮНЕСКО и др.), които не се заплащат</t>
  </si>
  <si>
    <t>1.6.3 Издадени от академични издателства в България или монографии, публикувани от други издателства след рецензиране, които не попадат в 1.6.1 или 1.6.2.</t>
  </si>
  <si>
    <t>3.2. Дялово разпределение на получени средства от различни външни източници от страната по научни проекти на конкурсен принцип (ФНИ, НПКНИ, оперативни програми и др.) - по 2 т. на 1000 лв. **</t>
  </si>
  <si>
    <t>3.3. Дялово разпределение на получени средства от други източници, които не са стопанска дейност  по 1 т. на 1000 лв. **</t>
  </si>
  <si>
    <r>
      <t xml:space="preserve">3-б. </t>
    </r>
    <r>
      <rPr>
        <b/>
        <i/>
        <sz val="11"/>
        <color theme="1"/>
        <rFont val="Times New Roman"/>
        <family val="1"/>
      </rPr>
      <t>ДЕЙНОСТИ В ДИРЕКТНА ПОЛЗА НА ИНСТИТУЦИИ И ОРГАНИ НА ОБЩИНИТЕ, ДЪРЖАВАТА И ЕС</t>
    </r>
    <r>
      <rPr>
        <b/>
        <sz val="11"/>
        <color theme="1"/>
        <rFont val="Times New Roman"/>
        <family val="1"/>
      </rPr>
      <t xml:space="preserve">  ***                                </t>
    </r>
    <r>
      <rPr>
        <sz val="11"/>
        <color theme="1"/>
        <rFont val="Times New Roman"/>
        <family val="1"/>
      </rPr>
      <t xml:space="preserve"> </t>
    </r>
  </si>
  <si>
    <t xml:space="preserve">3.5. Участие в изготвяне на национални документи от стратегическо значение </t>
  </si>
  <si>
    <t xml:space="preserve"> 3.9. Участие в органи на управление на БАН и/ или на НИГГГ и друга организационна дейност </t>
  </si>
  <si>
    <t>3.10. Експертни доклади по писмена заявка от международни институции и органи (ЕС, ЮНЕСКО и др.), които не се заплащат</t>
  </si>
  <si>
    <t>&amp; Глави от монографии се отчитат като статии от съответната категория в т. 1.1 или 1.3.</t>
  </si>
  <si>
    <t>5.1.1 Хабилитация за присъждане на научно звание професор</t>
  </si>
  <si>
    <t xml:space="preserve">2. НАУЧЕН КАПАЦИТЕТ И ВЪЗПРОИЗВОДСТВО НА АКАДЕМИЧНАТА ОБЩНОСТ </t>
  </si>
  <si>
    <t>Брой/ Лева</t>
  </si>
  <si>
    <t>II. ДОПЪЛНИТЕЛНИ КРИТЕРИИ #</t>
  </si>
  <si>
    <t>**** Точките по показател 4.2 се попълват от ръководителя на дейността и оценките (стойностите) са от 1 до 6 в зависимост от натовареността на служителя през съответната година.</t>
  </si>
  <si>
    <t>бр./година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</si>
</sst>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" xfId="0" applyFont="1" applyBorder="1"/>
    <xf numFmtId="0" fontId="5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8" borderId="6" xfId="0" applyFont="1" applyFill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12" fillId="3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3" fillId="0" borderId="1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wrapText="1"/>
    </xf>
    <xf numFmtId="0" fontId="13" fillId="7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6" borderId="8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2" fillId="6" borderId="12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15" fillId="4" borderId="0" xfId="0" applyFont="1" applyFill="1" applyAlignment="1">
      <alignment horizontal="left" vertical="top" wrapText="1"/>
    </xf>
    <xf numFmtId="0" fontId="13" fillId="8" borderId="1" xfId="0" applyFont="1" applyFill="1" applyBorder="1" applyAlignment="1">
      <alignment wrapText="1"/>
    </xf>
    <xf numFmtId="0" fontId="13" fillId="8" borderId="4" xfId="0" applyFont="1" applyFill="1" applyBorder="1" applyAlignment="1">
      <alignment wrapText="1"/>
    </xf>
    <xf numFmtId="0" fontId="16" fillId="7" borderId="1" xfId="0" applyFont="1" applyFill="1" applyBorder="1" applyAlignment="1" applyProtection="1">
      <alignment wrapText="1"/>
      <protection locked="0"/>
    </xf>
    <xf numFmtId="0" fontId="16" fillId="0" borderId="4" xfId="0" applyFont="1" applyBorder="1" applyAlignment="1">
      <alignment wrapText="1"/>
    </xf>
    <xf numFmtId="0" fontId="15" fillId="6" borderId="5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164" fontId="16" fillId="0" borderId="1" xfId="0" applyNumberFormat="1" applyFont="1" applyBorder="1" applyAlignment="1">
      <alignment wrapText="1"/>
    </xf>
    <xf numFmtId="0" fontId="15" fillId="6" borderId="1" xfId="0" applyFont="1" applyFill="1" applyBorder="1" applyAlignment="1">
      <alignment wrapText="1"/>
    </xf>
    <xf numFmtId="0" fontId="15" fillId="3" borderId="5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7" fillId="7" borderId="1" xfId="0" applyFont="1" applyFill="1" applyBorder="1" applyAlignment="1" applyProtection="1">
      <alignment wrapText="1"/>
      <protection locked="0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0" fontId="1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2" fillId="6" borderId="12" xfId="0" applyFont="1" applyFill="1" applyBorder="1" applyAlignment="1">
      <alignment horizontal="center" wrapText="1"/>
    </xf>
    <xf numFmtId="0" fontId="12" fillId="6" borderId="12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left" wrapText="1"/>
    </xf>
    <xf numFmtId="0" fontId="15" fillId="8" borderId="1" xfId="0" applyFont="1" applyFill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0" borderId="12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164" fontId="2" fillId="6" borderId="4" xfId="0" applyNumberFormat="1" applyFont="1" applyFill="1" applyBorder="1" applyAlignment="1">
      <alignment wrapText="1"/>
    </xf>
    <xf numFmtId="0" fontId="9" fillId="0" borderId="12" xfId="0" applyFont="1" applyBorder="1" applyAlignment="1">
      <alignment horizontal="left" vertical="top" wrapText="1"/>
    </xf>
    <xf numFmtId="0" fontId="9" fillId="6" borderId="12" xfId="0" applyFont="1" applyFill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164" fontId="2" fillId="3" borderId="4" xfId="0" applyNumberFormat="1" applyFont="1" applyFill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wrapText="1"/>
    </xf>
    <xf numFmtId="0" fontId="15" fillId="0" borderId="0" xfId="0" applyFont="1" applyAlignment="1" applyProtection="1">
      <alignment horizontal="left" vertical="top" wrapText="1"/>
      <protection locked="0"/>
    </xf>
    <xf numFmtId="0" fontId="12" fillId="8" borderId="12" xfId="0" applyFont="1" applyFill="1" applyBorder="1" applyAlignment="1">
      <alignment horizontal="left" vertical="top" wrapText="1"/>
    </xf>
    <xf numFmtId="0" fontId="13" fillId="8" borderId="12" xfId="0" applyFont="1" applyFill="1" applyBorder="1" applyAlignment="1">
      <alignment horizontal="left" wrapText="1"/>
    </xf>
    <xf numFmtId="0" fontId="15" fillId="6" borderId="9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2" fontId="3" fillId="5" borderId="15" xfId="0" applyNumberFormat="1" applyFont="1" applyFill="1" applyBorder="1" applyAlignment="1">
      <alignment wrapText="1"/>
    </xf>
    <xf numFmtId="0" fontId="7" fillId="7" borderId="6" xfId="0" applyFont="1" applyFill="1" applyBorder="1" applyAlignment="1" applyProtection="1">
      <alignment horizontal="center" wrapText="1"/>
      <protection locked="0"/>
    </xf>
    <xf numFmtId="0" fontId="7" fillId="7" borderId="6" xfId="0" applyFont="1" applyFill="1" applyBorder="1" applyAlignment="1">
      <alignment wrapText="1"/>
    </xf>
    <xf numFmtId="0" fontId="3" fillId="0" borderId="1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0" fillId="7" borderId="16" xfId="0" applyFill="1" applyBorder="1"/>
    <xf numFmtId="0" fontId="0" fillId="7" borderId="17" xfId="0" applyFill="1" applyBorder="1"/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7" borderId="18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wrapText="1"/>
    </xf>
    <xf numFmtId="49" fontId="1" fillId="7" borderId="3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77" zoomScale="97" zoomScaleNormal="97" workbookViewId="0">
      <selection activeCell="M90" sqref="M90"/>
    </sheetView>
  </sheetViews>
  <sheetFormatPr defaultColWidth="9.140625" defaultRowHeight="15.75" x14ac:dyDescent="0.25"/>
  <cols>
    <col min="1" max="1" width="5.42578125" style="1" customWidth="1"/>
    <col min="2" max="2" width="64.42578125" style="10" customWidth="1"/>
    <col min="3" max="3" width="9.85546875" style="11" customWidth="1"/>
    <col min="4" max="5" width="11.42578125" style="12" customWidth="1"/>
    <col min="6" max="6" width="10" style="12" customWidth="1"/>
    <col min="7" max="16384" width="9.140625" style="2"/>
  </cols>
  <sheetData>
    <row r="1" spans="1:14" ht="52.35" customHeight="1" thickBot="1" x14ac:dyDescent="0.3">
      <c r="B1" s="6" t="s">
        <v>3</v>
      </c>
      <c r="C1" s="59"/>
      <c r="D1" s="125" t="s">
        <v>18</v>
      </c>
      <c r="E1" s="126"/>
      <c r="F1" s="126"/>
    </row>
    <row r="2" spans="1:14" ht="16.5" thickBot="1" x14ac:dyDescent="0.3">
      <c r="B2" s="13" t="s">
        <v>4</v>
      </c>
      <c r="C2" s="127"/>
      <c r="D2" s="128"/>
      <c r="E2" s="128"/>
      <c r="F2" s="129"/>
    </row>
    <row r="3" spans="1:14" ht="16.5" thickBot="1" x14ac:dyDescent="0.3">
      <c r="B3" s="13" t="s">
        <v>5</v>
      </c>
      <c r="C3" s="127"/>
      <c r="D3" s="128"/>
      <c r="E3" s="128"/>
      <c r="F3" s="129"/>
    </row>
    <row r="4" spans="1:14" ht="16.5" thickBot="1" x14ac:dyDescent="0.3">
      <c r="B4" s="13" t="s">
        <v>6</v>
      </c>
      <c r="C4" s="127"/>
      <c r="D4" s="128"/>
      <c r="E4" s="128"/>
      <c r="F4" s="129"/>
    </row>
    <row r="5" spans="1:14" ht="16.5" thickBot="1" x14ac:dyDescent="0.3">
      <c r="B5" s="13" t="s">
        <v>7</v>
      </c>
      <c r="C5" s="127"/>
      <c r="D5" s="130"/>
      <c r="E5" s="130"/>
      <c r="F5" s="131"/>
    </row>
    <row r="6" spans="1:14" ht="16.5" thickBot="1" x14ac:dyDescent="0.3">
      <c r="B6" s="13" t="s">
        <v>8</v>
      </c>
      <c r="C6" s="127"/>
      <c r="D6" s="128"/>
      <c r="E6" s="128"/>
      <c r="F6" s="129"/>
    </row>
    <row r="7" spans="1:14" ht="16.5" thickBot="1" x14ac:dyDescent="0.3">
      <c r="B7" s="13" t="s">
        <v>19</v>
      </c>
      <c r="C7" s="127"/>
      <c r="D7" s="128"/>
      <c r="E7" s="128"/>
      <c r="F7" s="129"/>
    </row>
    <row r="8" spans="1:14" ht="16.5" thickBot="1" x14ac:dyDescent="0.3">
      <c r="B8" s="13" t="s">
        <v>9</v>
      </c>
      <c r="C8" s="132"/>
      <c r="D8" s="133"/>
      <c r="E8" s="133"/>
      <c r="F8" s="134"/>
    </row>
    <row r="9" spans="1:14" ht="16.5" thickBot="1" x14ac:dyDescent="0.3">
      <c r="B9" s="7"/>
      <c r="C9" s="120">
        <v>2022</v>
      </c>
      <c r="D9" s="121"/>
      <c r="E9" s="121"/>
      <c r="F9" s="121"/>
      <c r="G9" s="120">
        <v>2023</v>
      </c>
      <c r="H9" s="121"/>
      <c r="I9" s="121"/>
      <c r="J9" s="121"/>
      <c r="K9" s="120">
        <v>2024</v>
      </c>
      <c r="L9" s="121"/>
      <c r="M9" s="121"/>
      <c r="N9" s="121"/>
    </row>
    <row r="10" spans="1:14" ht="47.25" x14ac:dyDescent="0.25">
      <c r="A10" s="122"/>
      <c r="B10" s="123" t="s">
        <v>20</v>
      </c>
      <c r="C10" s="60" t="s">
        <v>15</v>
      </c>
      <c r="D10" s="60" t="s">
        <v>142</v>
      </c>
      <c r="E10" s="61" t="s">
        <v>10</v>
      </c>
      <c r="F10" s="62" t="s">
        <v>2</v>
      </c>
      <c r="G10" s="60" t="s">
        <v>15</v>
      </c>
      <c r="H10" s="60" t="s">
        <v>142</v>
      </c>
      <c r="I10" s="61" t="s">
        <v>10</v>
      </c>
      <c r="J10" s="62" t="s">
        <v>2</v>
      </c>
      <c r="K10" s="60" t="s">
        <v>15</v>
      </c>
      <c r="L10" s="60" t="s">
        <v>142</v>
      </c>
      <c r="M10" s="61" t="s">
        <v>10</v>
      </c>
      <c r="N10" s="62" t="s">
        <v>2</v>
      </c>
    </row>
    <row r="11" spans="1:14" x14ac:dyDescent="0.25">
      <c r="A11" s="122"/>
      <c r="B11" s="124"/>
      <c r="C11" s="63"/>
      <c r="D11" s="63" t="s">
        <v>11</v>
      </c>
      <c r="E11" s="63" t="s">
        <v>12</v>
      </c>
      <c r="F11" s="64" t="s">
        <v>1</v>
      </c>
      <c r="G11" s="63"/>
      <c r="H11" s="63" t="s">
        <v>11</v>
      </c>
      <c r="I11" s="63" t="s">
        <v>12</v>
      </c>
      <c r="J11" s="64" t="s">
        <v>1</v>
      </c>
      <c r="K11" s="63"/>
      <c r="L11" s="63" t="s">
        <v>11</v>
      </c>
      <c r="M11" s="63" t="s">
        <v>12</v>
      </c>
      <c r="N11" s="64" t="s">
        <v>1</v>
      </c>
    </row>
    <row r="12" spans="1:14" x14ac:dyDescent="0.25">
      <c r="A12" s="3"/>
      <c r="B12" s="16" t="s">
        <v>24</v>
      </c>
      <c r="C12" s="17"/>
      <c r="D12" s="18" t="s">
        <v>0</v>
      </c>
      <c r="E12" s="19"/>
      <c r="F12" s="20" t="s">
        <v>0</v>
      </c>
      <c r="G12" s="17"/>
      <c r="H12" s="18" t="s">
        <v>0</v>
      </c>
      <c r="I12" s="19"/>
      <c r="J12" s="20" t="s">
        <v>0</v>
      </c>
      <c r="K12" s="17"/>
      <c r="L12" s="18" t="s">
        <v>0</v>
      </c>
      <c r="M12" s="19"/>
      <c r="N12" s="20" t="s">
        <v>0</v>
      </c>
    </row>
    <row r="13" spans="1:14" ht="92.45" customHeight="1" x14ac:dyDescent="0.25">
      <c r="A13" s="3"/>
      <c r="B13" s="16" t="s">
        <v>89</v>
      </c>
      <c r="C13" s="17"/>
      <c r="D13" s="18"/>
      <c r="E13" s="18"/>
      <c r="F13" s="20"/>
      <c r="G13" s="17"/>
      <c r="H13" s="18"/>
      <c r="I13" s="18"/>
      <c r="J13" s="20"/>
      <c r="K13" s="17"/>
      <c r="L13" s="18"/>
      <c r="M13" s="18"/>
      <c r="N13" s="20"/>
    </row>
    <row r="14" spans="1:14" ht="30" x14ac:dyDescent="0.25">
      <c r="A14" s="3"/>
      <c r="B14" s="21" t="s">
        <v>43</v>
      </c>
      <c r="C14" s="22" t="s">
        <v>54</v>
      </c>
      <c r="D14" s="23"/>
      <c r="E14" s="24">
        <v>1</v>
      </c>
      <c r="F14" s="25">
        <f>D14*E14</f>
        <v>0</v>
      </c>
      <c r="G14" s="22" t="s">
        <v>54</v>
      </c>
      <c r="H14" s="23"/>
      <c r="I14" s="24">
        <v>1</v>
      </c>
      <c r="J14" s="25">
        <f>H14*I14</f>
        <v>0</v>
      </c>
      <c r="K14" s="22" t="s">
        <v>54</v>
      </c>
      <c r="L14" s="23"/>
      <c r="M14" s="24">
        <v>1</v>
      </c>
      <c r="N14" s="25">
        <f>L14*M14</f>
        <v>0</v>
      </c>
    </row>
    <row r="15" spans="1:14" ht="51.6" customHeight="1" x14ac:dyDescent="0.25">
      <c r="A15" s="3"/>
      <c r="B15" s="16" t="s">
        <v>56</v>
      </c>
      <c r="C15" s="26"/>
      <c r="D15" s="27"/>
      <c r="E15" s="27"/>
      <c r="F15" s="28"/>
      <c r="G15" s="26"/>
      <c r="H15" s="27"/>
      <c r="I15" s="27"/>
      <c r="J15" s="28"/>
      <c r="K15" s="26"/>
      <c r="L15" s="27"/>
      <c r="M15" s="27"/>
      <c r="N15" s="28"/>
    </row>
    <row r="16" spans="1:14" ht="36.6" customHeight="1" x14ac:dyDescent="0.25">
      <c r="A16" s="3"/>
      <c r="B16" s="21" t="s">
        <v>26</v>
      </c>
      <c r="C16" s="22" t="s">
        <v>54</v>
      </c>
      <c r="D16" s="23"/>
      <c r="E16" s="24">
        <v>20</v>
      </c>
      <c r="F16" s="25">
        <f>D16*E16</f>
        <v>0</v>
      </c>
      <c r="G16" s="22" t="s">
        <v>54</v>
      </c>
      <c r="H16" s="23"/>
      <c r="I16" s="24">
        <v>20</v>
      </c>
      <c r="J16" s="25">
        <f>H16*I16</f>
        <v>0</v>
      </c>
      <c r="K16" s="22" t="s">
        <v>54</v>
      </c>
      <c r="L16" s="23"/>
      <c r="M16" s="24">
        <v>20</v>
      </c>
      <c r="N16" s="25">
        <f>L16*M16</f>
        <v>0</v>
      </c>
    </row>
    <row r="17" spans="1:14" ht="27.75" customHeight="1" x14ac:dyDescent="0.25">
      <c r="A17" s="3"/>
      <c r="B17" s="21" t="s">
        <v>27</v>
      </c>
      <c r="C17" s="22" t="s">
        <v>54</v>
      </c>
      <c r="D17" s="23"/>
      <c r="E17" s="24">
        <v>16</v>
      </c>
      <c r="F17" s="25">
        <f t="shared" ref="F17:F22" si="0">D17*E17</f>
        <v>0</v>
      </c>
      <c r="G17" s="22" t="s">
        <v>54</v>
      </c>
      <c r="H17" s="23"/>
      <c r="I17" s="24">
        <v>16</v>
      </c>
      <c r="J17" s="25">
        <f t="shared" ref="J17:J22" si="1">H17*I17</f>
        <v>0</v>
      </c>
      <c r="K17" s="22" t="s">
        <v>54</v>
      </c>
      <c r="L17" s="23"/>
      <c r="M17" s="24">
        <v>16</v>
      </c>
      <c r="N17" s="25">
        <f t="shared" ref="N17:N22" si="2">L17*M17</f>
        <v>0</v>
      </c>
    </row>
    <row r="18" spans="1:14" ht="27" customHeight="1" x14ac:dyDescent="0.25">
      <c r="A18" s="3"/>
      <c r="B18" s="21" t="s">
        <v>28</v>
      </c>
      <c r="C18" s="22" t="s">
        <v>54</v>
      </c>
      <c r="D18" s="23"/>
      <c r="E18" s="24">
        <v>8</v>
      </c>
      <c r="F18" s="25">
        <f t="shared" si="0"/>
        <v>0</v>
      </c>
      <c r="G18" s="22" t="s">
        <v>54</v>
      </c>
      <c r="H18" s="23"/>
      <c r="I18" s="24">
        <v>8</v>
      </c>
      <c r="J18" s="25">
        <f t="shared" si="1"/>
        <v>0</v>
      </c>
      <c r="K18" s="22" t="s">
        <v>54</v>
      </c>
      <c r="L18" s="23"/>
      <c r="M18" s="24">
        <v>8</v>
      </c>
      <c r="N18" s="25">
        <f t="shared" si="2"/>
        <v>0</v>
      </c>
    </row>
    <row r="19" spans="1:14" ht="26.25" customHeight="1" x14ac:dyDescent="0.25">
      <c r="A19" s="3"/>
      <c r="B19" s="21" t="s">
        <v>29</v>
      </c>
      <c r="C19" s="22" t="s">
        <v>54</v>
      </c>
      <c r="D19" s="23"/>
      <c r="E19" s="24">
        <v>4</v>
      </c>
      <c r="F19" s="25">
        <f t="shared" si="0"/>
        <v>0</v>
      </c>
      <c r="G19" s="22" t="s">
        <v>54</v>
      </c>
      <c r="H19" s="23"/>
      <c r="I19" s="24">
        <v>4</v>
      </c>
      <c r="J19" s="25">
        <f t="shared" si="1"/>
        <v>0</v>
      </c>
      <c r="K19" s="22" t="s">
        <v>54</v>
      </c>
      <c r="L19" s="23"/>
      <c r="M19" s="24">
        <v>4</v>
      </c>
      <c r="N19" s="25">
        <f t="shared" si="2"/>
        <v>0</v>
      </c>
    </row>
    <row r="20" spans="1:14" ht="21" customHeight="1" x14ac:dyDescent="0.25">
      <c r="A20" s="3"/>
      <c r="B20" s="21" t="s">
        <v>30</v>
      </c>
      <c r="C20" s="22" t="s">
        <v>54</v>
      </c>
      <c r="D20" s="23"/>
      <c r="E20" s="24">
        <v>2</v>
      </c>
      <c r="F20" s="25">
        <f t="shared" si="0"/>
        <v>0</v>
      </c>
      <c r="G20" s="22" t="s">
        <v>54</v>
      </c>
      <c r="H20" s="23"/>
      <c r="I20" s="24">
        <v>2</v>
      </c>
      <c r="J20" s="25">
        <f t="shared" si="1"/>
        <v>0</v>
      </c>
      <c r="K20" s="22" t="s">
        <v>54</v>
      </c>
      <c r="L20" s="23"/>
      <c r="M20" s="24">
        <v>2</v>
      </c>
      <c r="N20" s="25">
        <f t="shared" si="2"/>
        <v>0</v>
      </c>
    </row>
    <row r="21" spans="1:14" ht="29.25" customHeight="1" x14ac:dyDescent="0.25">
      <c r="A21" s="3"/>
      <c r="B21" s="21" t="s">
        <v>51</v>
      </c>
      <c r="C21" s="22" t="s">
        <v>54</v>
      </c>
      <c r="D21" s="23"/>
      <c r="E21" s="24">
        <v>1</v>
      </c>
      <c r="F21" s="25">
        <f t="shared" si="0"/>
        <v>0</v>
      </c>
      <c r="G21" s="22" t="s">
        <v>54</v>
      </c>
      <c r="H21" s="23"/>
      <c r="I21" s="24">
        <v>1</v>
      </c>
      <c r="J21" s="25">
        <f t="shared" si="1"/>
        <v>0</v>
      </c>
      <c r="K21" s="22" t="s">
        <v>54</v>
      </c>
      <c r="L21" s="23"/>
      <c r="M21" s="24">
        <v>1</v>
      </c>
      <c r="N21" s="25">
        <f t="shared" si="2"/>
        <v>0</v>
      </c>
    </row>
    <row r="22" spans="1:14" ht="62.45" customHeight="1" x14ac:dyDescent="0.25">
      <c r="A22" s="3"/>
      <c r="B22" s="29" t="s">
        <v>63</v>
      </c>
      <c r="C22" s="22" t="s">
        <v>54</v>
      </c>
      <c r="D22" s="23"/>
      <c r="E22" s="30">
        <v>0.2</v>
      </c>
      <c r="F22" s="25">
        <f t="shared" si="0"/>
        <v>0</v>
      </c>
      <c r="G22" s="22" t="s">
        <v>54</v>
      </c>
      <c r="H22" s="23"/>
      <c r="I22" s="30">
        <v>0.2</v>
      </c>
      <c r="J22" s="25">
        <f t="shared" si="1"/>
        <v>0</v>
      </c>
      <c r="K22" s="22" t="s">
        <v>54</v>
      </c>
      <c r="L22" s="23"/>
      <c r="M22" s="30">
        <v>0.2</v>
      </c>
      <c r="N22" s="25">
        <f t="shared" si="2"/>
        <v>0</v>
      </c>
    </row>
    <row r="23" spans="1:14" ht="36.6" customHeight="1" x14ac:dyDescent="0.25">
      <c r="A23" s="3"/>
      <c r="B23" s="16" t="s">
        <v>31</v>
      </c>
      <c r="C23" s="26"/>
      <c r="D23" s="18"/>
      <c r="E23" s="27"/>
      <c r="F23" s="28"/>
      <c r="G23" s="26"/>
      <c r="H23" s="18"/>
      <c r="I23" s="27"/>
      <c r="J23" s="28"/>
      <c r="K23" s="26"/>
      <c r="L23" s="18"/>
      <c r="M23" s="27"/>
      <c r="N23" s="28"/>
    </row>
    <row r="24" spans="1:14" ht="21.6" customHeight="1" x14ac:dyDescent="0.25">
      <c r="A24" s="3"/>
      <c r="B24" s="21" t="s">
        <v>93</v>
      </c>
      <c r="C24" s="22" t="s">
        <v>54</v>
      </c>
      <c r="D24" s="23"/>
      <c r="E24" s="24">
        <v>0.4</v>
      </c>
      <c r="F24" s="25">
        <f>D24*E24</f>
        <v>0</v>
      </c>
      <c r="G24" s="22" t="s">
        <v>54</v>
      </c>
      <c r="H24" s="23"/>
      <c r="I24" s="24">
        <v>0.4</v>
      </c>
      <c r="J24" s="25">
        <f>H24*I24</f>
        <v>0</v>
      </c>
      <c r="K24" s="22" t="s">
        <v>54</v>
      </c>
      <c r="L24" s="23"/>
      <c r="M24" s="24">
        <v>0.4</v>
      </c>
      <c r="N24" s="25">
        <f>L24*M24</f>
        <v>0</v>
      </c>
    </row>
    <row r="25" spans="1:14" ht="21" customHeight="1" x14ac:dyDescent="0.25">
      <c r="A25" s="3"/>
      <c r="B25" s="21" t="s">
        <v>94</v>
      </c>
      <c r="C25" s="22" t="s">
        <v>54</v>
      </c>
      <c r="D25" s="23"/>
      <c r="E25" s="24">
        <v>0.2</v>
      </c>
      <c r="F25" s="25">
        <f>D25*E25</f>
        <v>0</v>
      </c>
      <c r="G25" s="22" t="s">
        <v>54</v>
      </c>
      <c r="H25" s="23"/>
      <c r="I25" s="24">
        <v>0.2</v>
      </c>
      <c r="J25" s="25">
        <f>H25*I25</f>
        <v>0</v>
      </c>
      <c r="K25" s="22" t="s">
        <v>54</v>
      </c>
      <c r="L25" s="23"/>
      <c r="M25" s="24">
        <v>0.2</v>
      </c>
      <c r="N25" s="25">
        <f>L25*M25</f>
        <v>0</v>
      </c>
    </row>
    <row r="26" spans="1:14" ht="24.75" customHeight="1" x14ac:dyDescent="0.25">
      <c r="A26" s="3"/>
      <c r="B26" s="31" t="s">
        <v>34</v>
      </c>
      <c r="C26" s="26"/>
      <c r="D26" s="18"/>
      <c r="E26" s="27"/>
      <c r="F26" s="28"/>
      <c r="G26" s="26"/>
      <c r="H26" s="18"/>
      <c r="I26" s="27"/>
      <c r="J26" s="28"/>
      <c r="K26" s="26"/>
      <c r="L26" s="18"/>
      <c r="M26" s="27"/>
      <c r="N26" s="28"/>
    </row>
    <row r="27" spans="1:14" ht="21.75" customHeight="1" x14ac:dyDescent="0.25">
      <c r="A27" s="3"/>
      <c r="B27" s="21" t="s">
        <v>64</v>
      </c>
      <c r="C27" s="22" t="s">
        <v>54</v>
      </c>
      <c r="D27" s="23"/>
      <c r="E27" s="24">
        <v>8</v>
      </c>
      <c r="F27" s="25">
        <f>D27*E27</f>
        <v>0</v>
      </c>
      <c r="G27" s="22" t="s">
        <v>54</v>
      </c>
      <c r="H27" s="23"/>
      <c r="I27" s="24">
        <v>8</v>
      </c>
      <c r="J27" s="25">
        <f>H27*I27</f>
        <v>0</v>
      </c>
      <c r="K27" s="22" t="s">
        <v>54</v>
      </c>
      <c r="L27" s="23"/>
      <c r="M27" s="24">
        <v>8</v>
      </c>
      <c r="N27" s="25">
        <f>L27*M27</f>
        <v>0</v>
      </c>
    </row>
    <row r="28" spans="1:14" ht="27.6" customHeight="1" x14ac:dyDescent="0.25">
      <c r="A28" s="3"/>
      <c r="B28" s="31" t="s">
        <v>36</v>
      </c>
      <c r="C28" s="65"/>
      <c r="D28" s="66"/>
      <c r="E28" s="66"/>
      <c r="F28" s="28"/>
      <c r="G28" s="65"/>
      <c r="H28" s="66"/>
      <c r="I28" s="66"/>
      <c r="J28" s="28"/>
      <c r="K28" s="65"/>
      <c r="L28" s="66"/>
      <c r="M28" s="66"/>
      <c r="N28" s="28"/>
    </row>
    <row r="29" spans="1:14" ht="24" customHeight="1" x14ac:dyDescent="0.25">
      <c r="A29" s="3"/>
      <c r="B29" s="21" t="s">
        <v>65</v>
      </c>
      <c r="C29" s="22" t="s">
        <v>54</v>
      </c>
      <c r="D29" s="23"/>
      <c r="E29" s="24">
        <v>6</v>
      </c>
      <c r="F29" s="25">
        <f>D29*E29</f>
        <v>0</v>
      </c>
      <c r="G29" s="22" t="s">
        <v>54</v>
      </c>
      <c r="H29" s="23"/>
      <c r="I29" s="24">
        <v>6</v>
      </c>
      <c r="J29" s="25">
        <f>H29*I29</f>
        <v>0</v>
      </c>
      <c r="K29" s="22" t="s">
        <v>54</v>
      </c>
      <c r="L29" s="23"/>
      <c r="M29" s="24">
        <v>6</v>
      </c>
      <c r="N29" s="25">
        <f>L29*M29</f>
        <v>0</v>
      </c>
    </row>
    <row r="30" spans="1:14" ht="47.45" customHeight="1" x14ac:dyDescent="0.25">
      <c r="A30" s="3"/>
      <c r="B30" s="21" t="s">
        <v>66</v>
      </c>
      <c r="C30" s="22" t="s">
        <v>54</v>
      </c>
      <c r="D30" s="23"/>
      <c r="E30" s="24">
        <v>3</v>
      </c>
      <c r="F30" s="25">
        <f t="shared" ref="F30:F35" si="3">D30*E30</f>
        <v>0</v>
      </c>
      <c r="G30" s="22" t="s">
        <v>54</v>
      </c>
      <c r="H30" s="23"/>
      <c r="I30" s="24">
        <v>3</v>
      </c>
      <c r="J30" s="25">
        <f t="shared" ref="J30" si="4">H30*I30</f>
        <v>0</v>
      </c>
      <c r="K30" s="22" t="s">
        <v>54</v>
      </c>
      <c r="L30" s="23"/>
      <c r="M30" s="24">
        <v>3</v>
      </c>
      <c r="N30" s="25">
        <f t="shared" ref="N30" si="5">L30*M30</f>
        <v>0</v>
      </c>
    </row>
    <row r="31" spans="1:14" ht="172.35" customHeight="1" x14ac:dyDescent="0.25">
      <c r="A31" s="3"/>
      <c r="B31" s="31" t="s">
        <v>91</v>
      </c>
      <c r="C31" s="17"/>
      <c r="D31" s="18"/>
      <c r="E31" s="18"/>
      <c r="F31" s="20"/>
      <c r="G31" s="17"/>
      <c r="H31" s="18"/>
      <c r="I31" s="18"/>
      <c r="J31" s="20"/>
      <c r="K31" s="17"/>
      <c r="L31" s="18"/>
      <c r="M31" s="18"/>
      <c r="N31" s="20"/>
    </row>
    <row r="32" spans="1:14" ht="18" customHeight="1" x14ac:dyDescent="0.25">
      <c r="A32" s="3"/>
      <c r="B32" s="31" t="s">
        <v>76</v>
      </c>
      <c r="C32" s="17"/>
      <c r="D32" s="18"/>
      <c r="E32" s="18"/>
      <c r="F32" s="20"/>
      <c r="G32" s="17"/>
      <c r="H32" s="18"/>
      <c r="I32" s="18"/>
      <c r="J32" s="20"/>
      <c r="K32" s="17"/>
      <c r="L32" s="18"/>
      <c r="M32" s="18"/>
      <c r="N32" s="20"/>
    </row>
    <row r="33" spans="1:14" ht="33" customHeight="1" x14ac:dyDescent="0.25">
      <c r="A33" s="3"/>
      <c r="B33" s="21" t="s">
        <v>77</v>
      </c>
      <c r="C33" s="22" t="s">
        <v>54</v>
      </c>
      <c r="D33" s="23"/>
      <c r="E33" s="24">
        <v>0.3</v>
      </c>
      <c r="F33" s="25">
        <f t="shared" si="3"/>
        <v>0</v>
      </c>
      <c r="G33" s="22" t="s">
        <v>54</v>
      </c>
      <c r="H33" s="23"/>
      <c r="I33" s="24">
        <v>0.3</v>
      </c>
      <c r="J33" s="25">
        <f t="shared" ref="J33:J35" si="6">H33*I33</f>
        <v>0</v>
      </c>
      <c r="K33" s="22" t="s">
        <v>54</v>
      </c>
      <c r="L33" s="23"/>
      <c r="M33" s="24">
        <v>0.3</v>
      </c>
      <c r="N33" s="25">
        <f t="shared" ref="N33:N35" si="7">L33*M33</f>
        <v>0</v>
      </c>
    </row>
    <row r="34" spans="1:14" ht="23.1" customHeight="1" x14ac:dyDescent="0.25">
      <c r="A34" s="3"/>
      <c r="B34" s="21" t="s">
        <v>78</v>
      </c>
      <c r="C34" s="22" t="s">
        <v>54</v>
      </c>
      <c r="D34" s="23"/>
      <c r="E34" s="24">
        <v>0.2</v>
      </c>
      <c r="F34" s="25">
        <f t="shared" si="3"/>
        <v>0</v>
      </c>
      <c r="G34" s="22" t="s">
        <v>54</v>
      </c>
      <c r="H34" s="23"/>
      <c r="I34" s="24">
        <v>0.2</v>
      </c>
      <c r="J34" s="25">
        <f t="shared" si="6"/>
        <v>0</v>
      </c>
      <c r="K34" s="22" t="s">
        <v>54</v>
      </c>
      <c r="L34" s="23"/>
      <c r="M34" s="24">
        <v>0.2</v>
      </c>
      <c r="N34" s="25">
        <f t="shared" si="7"/>
        <v>0</v>
      </c>
    </row>
    <row r="35" spans="1:14" ht="26.1" customHeight="1" x14ac:dyDescent="0.25">
      <c r="A35" s="3"/>
      <c r="B35" s="21" t="s">
        <v>79</v>
      </c>
      <c r="C35" s="22" t="s">
        <v>54</v>
      </c>
      <c r="D35" s="23"/>
      <c r="E35" s="24">
        <v>0.1</v>
      </c>
      <c r="F35" s="25">
        <f t="shared" si="3"/>
        <v>0</v>
      </c>
      <c r="G35" s="22" t="s">
        <v>54</v>
      </c>
      <c r="H35" s="23"/>
      <c r="I35" s="24">
        <v>0.1</v>
      </c>
      <c r="J35" s="25">
        <f t="shared" si="6"/>
        <v>0</v>
      </c>
      <c r="K35" s="22" t="s">
        <v>54</v>
      </c>
      <c r="L35" s="23"/>
      <c r="M35" s="24">
        <v>0.1</v>
      </c>
      <c r="N35" s="25">
        <f t="shared" si="7"/>
        <v>0</v>
      </c>
    </row>
    <row r="36" spans="1:14" ht="34.700000000000003" customHeight="1" x14ac:dyDescent="0.25">
      <c r="A36" s="3"/>
      <c r="B36" s="116" t="s">
        <v>141</v>
      </c>
      <c r="C36" s="117"/>
      <c r="D36" s="117"/>
      <c r="E36" s="117"/>
      <c r="F36" s="118"/>
      <c r="G36" s="117"/>
      <c r="H36" s="117"/>
      <c r="I36" s="117"/>
      <c r="J36" s="118"/>
      <c r="K36" s="117"/>
      <c r="L36" s="117"/>
      <c r="M36" s="117"/>
      <c r="N36" s="118"/>
    </row>
    <row r="37" spans="1:14" ht="48.6" customHeight="1" x14ac:dyDescent="0.25">
      <c r="A37" s="3"/>
      <c r="B37" s="33" t="s">
        <v>110</v>
      </c>
      <c r="C37" s="67" t="s">
        <v>16</v>
      </c>
      <c r="D37" s="23"/>
      <c r="E37" s="24">
        <v>20</v>
      </c>
      <c r="F37" s="25">
        <f>D37*E37</f>
        <v>0</v>
      </c>
      <c r="G37" s="67" t="s">
        <v>16</v>
      </c>
      <c r="H37" s="23"/>
      <c r="I37" s="24">
        <v>20</v>
      </c>
      <c r="J37" s="25">
        <f>H37*I37</f>
        <v>0</v>
      </c>
      <c r="K37" s="67" t="s">
        <v>16</v>
      </c>
      <c r="L37" s="23"/>
      <c r="M37" s="24">
        <v>20</v>
      </c>
      <c r="N37" s="25">
        <f>L37*M37</f>
        <v>0</v>
      </c>
    </row>
    <row r="38" spans="1:14" ht="28.5" customHeight="1" x14ac:dyDescent="0.25">
      <c r="A38" s="3"/>
      <c r="B38" s="33" t="s">
        <v>13</v>
      </c>
      <c r="C38" s="67" t="s">
        <v>16</v>
      </c>
      <c r="D38" s="23"/>
      <c r="E38" s="24">
        <v>20</v>
      </c>
      <c r="F38" s="25">
        <f>D38*E38</f>
        <v>0</v>
      </c>
      <c r="G38" s="67" t="s">
        <v>16</v>
      </c>
      <c r="H38" s="23"/>
      <c r="I38" s="24">
        <v>20</v>
      </c>
      <c r="J38" s="25">
        <f>H38*I38</f>
        <v>0</v>
      </c>
      <c r="K38" s="67" t="s">
        <v>16</v>
      </c>
      <c r="L38" s="23"/>
      <c r="M38" s="24">
        <v>20</v>
      </c>
      <c r="N38" s="25">
        <f>L38*M38</f>
        <v>0</v>
      </c>
    </row>
    <row r="39" spans="1:14" ht="28.5" customHeight="1" x14ac:dyDescent="0.25">
      <c r="A39" s="3"/>
      <c r="B39" s="33" t="s">
        <v>14</v>
      </c>
      <c r="C39" s="67" t="s">
        <v>16</v>
      </c>
      <c r="D39" s="23"/>
      <c r="E39" s="24">
        <v>50</v>
      </c>
      <c r="F39" s="25">
        <f>D39*E39</f>
        <v>0</v>
      </c>
      <c r="G39" s="67" t="s">
        <v>16</v>
      </c>
      <c r="H39" s="23"/>
      <c r="I39" s="24">
        <v>50</v>
      </c>
      <c r="J39" s="25">
        <f>H39*I39</f>
        <v>0</v>
      </c>
      <c r="K39" s="67" t="s">
        <v>16</v>
      </c>
      <c r="L39" s="23"/>
      <c r="M39" s="24">
        <v>50</v>
      </c>
      <c r="N39" s="25">
        <f>L39*M39</f>
        <v>0</v>
      </c>
    </row>
    <row r="40" spans="1:14" x14ac:dyDescent="0.25">
      <c r="A40" s="3"/>
      <c r="B40" s="16" t="s">
        <v>37</v>
      </c>
      <c r="C40" s="17"/>
      <c r="D40" s="18"/>
      <c r="E40" s="18"/>
      <c r="F40" s="20"/>
      <c r="G40" s="17"/>
      <c r="H40" s="18"/>
      <c r="I40" s="18"/>
      <c r="J40" s="20"/>
      <c r="K40" s="17"/>
      <c r="L40" s="18"/>
      <c r="M40" s="18"/>
      <c r="N40" s="20"/>
    </row>
    <row r="41" spans="1:14" x14ac:dyDescent="0.25">
      <c r="A41" s="3"/>
      <c r="B41" s="16" t="s">
        <v>90</v>
      </c>
      <c r="C41" s="17"/>
      <c r="D41" s="18"/>
      <c r="E41" s="18"/>
      <c r="F41" s="20"/>
      <c r="G41" s="17"/>
      <c r="H41" s="18"/>
      <c r="I41" s="18"/>
      <c r="J41" s="20"/>
      <c r="K41" s="17"/>
      <c r="L41" s="18"/>
      <c r="M41" s="18"/>
      <c r="N41" s="20"/>
    </row>
    <row r="42" spans="1:14" ht="48" customHeight="1" x14ac:dyDescent="0.25">
      <c r="A42" s="3"/>
      <c r="B42" s="21" t="s">
        <v>111</v>
      </c>
      <c r="C42" s="22" t="s">
        <v>55</v>
      </c>
      <c r="D42" s="23"/>
      <c r="E42" s="34">
        <v>3.0000000000000001E-3</v>
      </c>
      <c r="F42" s="25">
        <f>(E42*D42)</f>
        <v>0</v>
      </c>
      <c r="G42" s="22" t="s">
        <v>55</v>
      </c>
      <c r="H42" s="23"/>
      <c r="I42" s="34">
        <v>3.0000000000000001E-3</v>
      </c>
      <c r="J42" s="25">
        <f>(I42*H42)</f>
        <v>0</v>
      </c>
      <c r="K42" s="22" t="s">
        <v>55</v>
      </c>
      <c r="L42" s="23"/>
      <c r="M42" s="34">
        <v>3.0000000000000001E-3</v>
      </c>
      <c r="N42" s="25">
        <f>(M42*L42)</f>
        <v>0</v>
      </c>
    </row>
    <row r="43" spans="1:14" ht="44.45" customHeight="1" x14ac:dyDescent="0.25">
      <c r="A43" s="3"/>
      <c r="B43" s="21" t="s">
        <v>133</v>
      </c>
      <c r="C43" s="22" t="s">
        <v>55</v>
      </c>
      <c r="D43" s="23"/>
      <c r="E43" s="34">
        <v>2E-3</v>
      </c>
      <c r="F43" s="25">
        <f>D43*E43</f>
        <v>0</v>
      </c>
      <c r="G43" s="22" t="s">
        <v>55</v>
      </c>
      <c r="H43" s="23"/>
      <c r="I43" s="34">
        <v>2E-3</v>
      </c>
      <c r="J43" s="25">
        <f>H43*I43</f>
        <v>0</v>
      </c>
      <c r="K43" s="22" t="s">
        <v>55</v>
      </c>
      <c r="L43" s="23"/>
      <c r="M43" s="34">
        <v>2E-3</v>
      </c>
      <c r="N43" s="25">
        <f>L43*M43</f>
        <v>0</v>
      </c>
    </row>
    <row r="44" spans="1:14" ht="30" x14ac:dyDescent="0.25">
      <c r="A44" s="3"/>
      <c r="B44" s="21" t="s">
        <v>134</v>
      </c>
      <c r="C44" s="22" t="s">
        <v>55</v>
      </c>
      <c r="D44" s="23"/>
      <c r="E44" s="34">
        <v>1E-3</v>
      </c>
      <c r="F44" s="25">
        <f>D44*E44</f>
        <v>0</v>
      </c>
      <c r="G44" s="22" t="s">
        <v>55</v>
      </c>
      <c r="H44" s="23"/>
      <c r="I44" s="34">
        <v>1E-3</v>
      </c>
      <c r="J44" s="25">
        <f>H44*I44</f>
        <v>0</v>
      </c>
      <c r="K44" s="22" t="s">
        <v>55</v>
      </c>
      <c r="L44" s="23"/>
      <c r="M44" s="34">
        <v>1E-3</v>
      </c>
      <c r="N44" s="25">
        <f>L44*M44</f>
        <v>0</v>
      </c>
    </row>
    <row r="45" spans="1:14" ht="30" x14ac:dyDescent="0.25">
      <c r="A45" s="3"/>
      <c r="B45" s="16" t="s">
        <v>135</v>
      </c>
      <c r="C45" s="17"/>
      <c r="D45" s="18"/>
      <c r="E45" s="18"/>
      <c r="F45" s="20"/>
      <c r="G45" s="17"/>
      <c r="H45" s="18"/>
      <c r="I45" s="18"/>
      <c r="J45" s="20"/>
      <c r="K45" s="17"/>
      <c r="L45" s="18"/>
      <c r="M45" s="18"/>
      <c r="N45" s="20"/>
    </row>
    <row r="46" spans="1:14" ht="46.35" customHeight="1" x14ac:dyDescent="0.25">
      <c r="A46" s="3"/>
      <c r="B46" s="21" t="s">
        <v>112</v>
      </c>
      <c r="C46" s="22" t="s">
        <v>54</v>
      </c>
      <c r="D46" s="23"/>
      <c r="E46" s="24">
        <v>5</v>
      </c>
      <c r="F46" s="25">
        <f t="shared" ref="F46:F60" si="8">D46*E46</f>
        <v>0</v>
      </c>
      <c r="G46" s="22" t="s">
        <v>54</v>
      </c>
      <c r="H46" s="23"/>
      <c r="I46" s="24">
        <v>5</v>
      </c>
      <c r="J46" s="25">
        <f t="shared" ref="J46:J49" si="9">H46*I46</f>
        <v>0</v>
      </c>
      <c r="K46" s="22" t="s">
        <v>54</v>
      </c>
      <c r="L46" s="23"/>
      <c r="M46" s="24">
        <v>5</v>
      </c>
      <c r="N46" s="25">
        <f t="shared" ref="N46:N49" si="10">L46*M46</f>
        <v>0</v>
      </c>
    </row>
    <row r="47" spans="1:14" ht="30" x14ac:dyDescent="0.25">
      <c r="A47" s="3"/>
      <c r="B47" s="21" t="s">
        <v>136</v>
      </c>
      <c r="C47" s="22" t="s">
        <v>54</v>
      </c>
      <c r="D47" s="23"/>
      <c r="E47" s="24">
        <v>2</v>
      </c>
      <c r="F47" s="25">
        <f t="shared" si="8"/>
        <v>0</v>
      </c>
      <c r="G47" s="22" t="s">
        <v>54</v>
      </c>
      <c r="H47" s="23"/>
      <c r="I47" s="24">
        <v>2</v>
      </c>
      <c r="J47" s="25">
        <f t="shared" si="9"/>
        <v>0</v>
      </c>
      <c r="K47" s="22" t="s">
        <v>54</v>
      </c>
      <c r="L47" s="23"/>
      <c r="M47" s="24">
        <v>2</v>
      </c>
      <c r="N47" s="25">
        <f t="shared" si="10"/>
        <v>0</v>
      </c>
    </row>
    <row r="48" spans="1:14" ht="30" x14ac:dyDescent="0.25">
      <c r="A48" s="4"/>
      <c r="B48" s="21" t="s">
        <v>57</v>
      </c>
      <c r="C48" s="22" t="s">
        <v>54</v>
      </c>
      <c r="D48" s="23"/>
      <c r="E48" s="24">
        <v>5</v>
      </c>
      <c r="F48" s="25">
        <f t="shared" si="8"/>
        <v>0</v>
      </c>
      <c r="G48" s="22" t="s">
        <v>54</v>
      </c>
      <c r="H48" s="23"/>
      <c r="I48" s="24">
        <v>5</v>
      </c>
      <c r="J48" s="25">
        <f t="shared" si="9"/>
        <v>0</v>
      </c>
      <c r="K48" s="22" t="s">
        <v>54</v>
      </c>
      <c r="L48" s="23"/>
      <c r="M48" s="24">
        <v>5</v>
      </c>
      <c r="N48" s="25">
        <f t="shared" si="10"/>
        <v>0</v>
      </c>
    </row>
    <row r="49" spans="1:14" ht="32.450000000000003" customHeight="1" x14ac:dyDescent="0.25">
      <c r="A49" s="4"/>
      <c r="B49" s="21" t="s">
        <v>58</v>
      </c>
      <c r="C49" s="22" t="s">
        <v>54</v>
      </c>
      <c r="D49" s="23"/>
      <c r="E49" s="24">
        <v>2.5</v>
      </c>
      <c r="F49" s="25">
        <f t="shared" si="8"/>
        <v>0</v>
      </c>
      <c r="G49" s="22" t="s">
        <v>54</v>
      </c>
      <c r="H49" s="23"/>
      <c r="I49" s="24">
        <v>2.5</v>
      </c>
      <c r="J49" s="25">
        <f t="shared" si="9"/>
        <v>0</v>
      </c>
      <c r="K49" s="22" t="s">
        <v>54</v>
      </c>
      <c r="L49" s="23"/>
      <c r="M49" s="24">
        <v>2.5</v>
      </c>
      <c r="N49" s="25">
        <f t="shared" si="10"/>
        <v>0</v>
      </c>
    </row>
    <row r="50" spans="1:14" ht="18" customHeight="1" x14ac:dyDescent="0.25">
      <c r="A50" s="4"/>
      <c r="B50" s="114" t="s">
        <v>67</v>
      </c>
      <c r="C50" s="115"/>
      <c r="D50" s="115"/>
      <c r="E50" s="115"/>
      <c r="F50" s="37"/>
      <c r="G50" s="115"/>
      <c r="H50" s="115"/>
      <c r="I50" s="115"/>
      <c r="J50" s="37"/>
      <c r="K50" s="115"/>
      <c r="L50" s="115"/>
      <c r="M50" s="115"/>
      <c r="N50" s="37"/>
    </row>
    <row r="51" spans="1:14" x14ac:dyDescent="0.25">
      <c r="A51" s="4"/>
      <c r="B51" s="21" t="s">
        <v>59</v>
      </c>
      <c r="C51" s="22" t="s">
        <v>54</v>
      </c>
      <c r="D51" s="23"/>
      <c r="E51" s="24">
        <v>20</v>
      </c>
      <c r="F51" s="25">
        <f t="shared" si="8"/>
        <v>0</v>
      </c>
      <c r="G51" s="22" t="s">
        <v>54</v>
      </c>
      <c r="H51" s="23"/>
      <c r="I51" s="24">
        <v>20</v>
      </c>
      <c r="J51" s="25">
        <f t="shared" ref="J51:J60" si="11">H51*I51</f>
        <v>0</v>
      </c>
      <c r="K51" s="22" t="s">
        <v>54</v>
      </c>
      <c r="L51" s="23"/>
      <c r="M51" s="24">
        <v>20</v>
      </c>
      <c r="N51" s="25">
        <f t="shared" ref="N51:N60" si="12">L51*M51</f>
        <v>0</v>
      </c>
    </row>
    <row r="52" spans="1:14" x14ac:dyDescent="0.25">
      <c r="A52" s="4"/>
      <c r="B52" s="21" t="s">
        <v>60</v>
      </c>
      <c r="C52" s="22" t="s">
        <v>54</v>
      </c>
      <c r="D52" s="23"/>
      <c r="E52" s="24">
        <v>10</v>
      </c>
      <c r="F52" s="25">
        <f t="shared" si="8"/>
        <v>0</v>
      </c>
      <c r="G52" s="22" t="s">
        <v>54</v>
      </c>
      <c r="H52" s="23"/>
      <c r="I52" s="24">
        <v>10</v>
      </c>
      <c r="J52" s="25">
        <f t="shared" si="11"/>
        <v>0</v>
      </c>
      <c r="K52" s="22" t="s">
        <v>54</v>
      </c>
      <c r="L52" s="23"/>
      <c r="M52" s="24">
        <v>10</v>
      </c>
      <c r="N52" s="25">
        <f t="shared" si="12"/>
        <v>0</v>
      </c>
    </row>
    <row r="53" spans="1:14" x14ac:dyDescent="0.25">
      <c r="A53" s="4"/>
      <c r="B53" s="21" t="s">
        <v>61</v>
      </c>
      <c r="C53" s="22" t="s">
        <v>54</v>
      </c>
      <c r="D53" s="23"/>
      <c r="E53" s="24">
        <v>8</v>
      </c>
      <c r="F53" s="25">
        <f t="shared" si="8"/>
        <v>0</v>
      </c>
      <c r="G53" s="22" t="s">
        <v>54</v>
      </c>
      <c r="H53" s="23"/>
      <c r="I53" s="24">
        <v>8</v>
      </c>
      <c r="J53" s="25">
        <f t="shared" si="11"/>
        <v>0</v>
      </c>
      <c r="K53" s="22" t="s">
        <v>54</v>
      </c>
      <c r="L53" s="23"/>
      <c r="M53" s="24">
        <v>8</v>
      </c>
      <c r="N53" s="25">
        <f t="shared" si="12"/>
        <v>0</v>
      </c>
    </row>
    <row r="54" spans="1:14" ht="30" x14ac:dyDescent="0.25">
      <c r="A54" s="4"/>
      <c r="B54" s="21" t="s">
        <v>137</v>
      </c>
      <c r="C54" s="22" t="s">
        <v>145</v>
      </c>
      <c r="D54" s="23"/>
      <c r="E54" s="24">
        <v>10</v>
      </c>
      <c r="F54" s="25">
        <f t="shared" si="8"/>
        <v>0</v>
      </c>
      <c r="G54" s="22"/>
      <c r="H54" s="23"/>
      <c r="I54" s="24">
        <v>10</v>
      </c>
      <c r="J54" s="25">
        <f t="shared" si="11"/>
        <v>0</v>
      </c>
      <c r="K54" s="22"/>
      <c r="L54" s="23"/>
      <c r="M54" s="24">
        <v>10</v>
      </c>
      <c r="N54" s="25">
        <f t="shared" si="12"/>
        <v>0</v>
      </c>
    </row>
    <row r="55" spans="1:14" ht="32.1" customHeight="1" x14ac:dyDescent="0.25">
      <c r="A55" s="3"/>
      <c r="B55" s="21" t="s">
        <v>138</v>
      </c>
      <c r="C55" s="22" t="s">
        <v>54</v>
      </c>
      <c r="D55" s="23"/>
      <c r="E55" s="24">
        <v>10</v>
      </c>
      <c r="F55" s="25">
        <f t="shared" si="8"/>
        <v>0</v>
      </c>
      <c r="G55" s="22" t="s">
        <v>54</v>
      </c>
      <c r="H55" s="23"/>
      <c r="I55" s="24">
        <v>10</v>
      </c>
      <c r="J55" s="25">
        <f t="shared" si="11"/>
        <v>0</v>
      </c>
      <c r="K55" s="22" t="s">
        <v>54</v>
      </c>
      <c r="L55" s="23"/>
      <c r="M55" s="24">
        <v>10</v>
      </c>
      <c r="N55" s="25">
        <f t="shared" si="12"/>
        <v>0</v>
      </c>
    </row>
    <row r="56" spans="1:14" ht="30" x14ac:dyDescent="0.25">
      <c r="A56" s="3"/>
      <c r="B56" s="21" t="s">
        <v>44</v>
      </c>
      <c r="C56" s="22" t="s">
        <v>54</v>
      </c>
      <c r="D56" s="23"/>
      <c r="E56" s="24">
        <v>2</v>
      </c>
      <c r="F56" s="25">
        <f t="shared" si="8"/>
        <v>0</v>
      </c>
      <c r="G56" s="22" t="s">
        <v>54</v>
      </c>
      <c r="H56" s="23"/>
      <c r="I56" s="24">
        <v>2</v>
      </c>
      <c r="J56" s="25">
        <f t="shared" si="11"/>
        <v>0</v>
      </c>
      <c r="K56" s="22" t="s">
        <v>54</v>
      </c>
      <c r="L56" s="23"/>
      <c r="M56" s="24">
        <v>2</v>
      </c>
      <c r="N56" s="25">
        <f t="shared" si="12"/>
        <v>0</v>
      </c>
    </row>
    <row r="57" spans="1:14" ht="32.25" customHeight="1" x14ac:dyDescent="0.25">
      <c r="A57" s="3"/>
      <c r="B57" s="21" t="s">
        <v>48</v>
      </c>
      <c r="C57" s="22" t="s">
        <v>54</v>
      </c>
      <c r="D57" s="23"/>
      <c r="E57" s="24">
        <v>1</v>
      </c>
      <c r="F57" s="25">
        <f t="shared" si="8"/>
        <v>0</v>
      </c>
      <c r="G57" s="22" t="s">
        <v>54</v>
      </c>
      <c r="H57" s="23"/>
      <c r="I57" s="24">
        <v>1</v>
      </c>
      <c r="J57" s="25">
        <f t="shared" si="11"/>
        <v>0</v>
      </c>
      <c r="K57" s="22" t="s">
        <v>54</v>
      </c>
      <c r="L57" s="23"/>
      <c r="M57" s="24">
        <v>1</v>
      </c>
      <c r="N57" s="25">
        <f t="shared" si="12"/>
        <v>0</v>
      </c>
    </row>
    <row r="58" spans="1:14" ht="40.35" customHeight="1" x14ac:dyDescent="0.25">
      <c r="A58" s="3"/>
      <c r="B58" s="21" t="s">
        <v>62</v>
      </c>
      <c r="C58" s="22" t="s">
        <v>54</v>
      </c>
      <c r="D58" s="23"/>
      <c r="E58" s="24">
        <v>10</v>
      </c>
      <c r="F58" s="25">
        <f t="shared" si="8"/>
        <v>0</v>
      </c>
      <c r="G58" s="22" t="s">
        <v>54</v>
      </c>
      <c r="H58" s="23"/>
      <c r="I58" s="24">
        <v>10</v>
      </c>
      <c r="J58" s="25">
        <f t="shared" si="11"/>
        <v>0</v>
      </c>
      <c r="K58" s="22" t="s">
        <v>54</v>
      </c>
      <c r="L58" s="23"/>
      <c r="M58" s="24">
        <v>10</v>
      </c>
      <c r="N58" s="25">
        <f t="shared" si="12"/>
        <v>0</v>
      </c>
    </row>
    <row r="59" spans="1:14" ht="32.25" customHeight="1" x14ac:dyDescent="0.25">
      <c r="A59" s="4"/>
      <c r="B59" s="21" t="s">
        <v>49</v>
      </c>
      <c r="C59" s="22" t="s">
        <v>54</v>
      </c>
      <c r="D59" s="23"/>
      <c r="E59" s="24">
        <v>5</v>
      </c>
      <c r="F59" s="25">
        <f t="shared" si="8"/>
        <v>0</v>
      </c>
      <c r="G59" s="22" t="s">
        <v>54</v>
      </c>
      <c r="H59" s="23"/>
      <c r="I59" s="24">
        <v>5</v>
      </c>
      <c r="J59" s="25">
        <f t="shared" si="11"/>
        <v>0</v>
      </c>
      <c r="K59" s="22" t="s">
        <v>54</v>
      </c>
      <c r="L59" s="23"/>
      <c r="M59" s="24">
        <v>5</v>
      </c>
      <c r="N59" s="25">
        <f t="shared" si="12"/>
        <v>0</v>
      </c>
    </row>
    <row r="60" spans="1:14" ht="45" x14ac:dyDescent="0.25">
      <c r="A60" s="3"/>
      <c r="B60" s="21" t="s">
        <v>50</v>
      </c>
      <c r="C60" s="22" t="s">
        <v>54</v>
      </c>
      <c r="D60" s="23"/>
      <c r="E60" s="24">
        <v>1</v>
      </c>
      <c r="F60" s="25">
        <f t="shared" si="8"/>
        <v>0</v>
      </c>
      <c r="G60" s="22" t="s">
        <v>54</v>
      </c>
      <c r="H60" s="23"/>
      <c r="I60" s="24">
        <v>1</v>
      </c>
      <c r="J60" s="25">
        <f t="shared" si="11"/>
        <v>0</v>
      </c>
      <c r="K60" s="22" t="s">
        <v>54</v>
      </c>
      <c r="L60" s="23"/>
      <c r="M60" s="24">
        <v>1</v>
      </c>
      <c r="N60" s="25">
        <f t="shared" si="12"/>
        <v>0</v>
      </c>
    </row>
    <row r="61" spans="1:14" x14ac:dyDescent="0.25">
      <c r="B61" s="35" t="s">
        <v>143</v>
      </c>
      <c r="C61" s="68"/>
      <c r="D61" s="69"/>
      <c r="E61" s="69"/>
      <c r="F61" s="69"/>
      <c r="G61" s="68"/>
      <c r="H61" s="69"/>
      <c r="I61" s="69"/>
      <c r="J61" s="69"/>
      <c r="K61" s="68"/>
      <c r="L61" s="69"/>
      <c r="M61" s="69"/>
      <c r="N61" s="69"/>
    </row>
    <row r="62" spans="1:14" x14ac:dyDescent="0.25">
      <c r="B62" s="32" t="s">
        <v>17</v>
      </c>
      <c r="C62" s="70"/>
      <c r="D62" s="36"/>
      <c r="E62" s="36"/>
      <c r="F62" s="37"/>
      <c r="G62" s="70"/>
      <c r="H62" s="36"/>
      <c r="I62" s="36"/>
      <c r="J62" s="37"/>
      <c r="K62" s="70"/>
      <c r="L62" s="36"/>
      <c r="M62" s="36"/>
      <c r="N62" s="37"/>
    </row>
    <row r="63" spans="1:14" x14ac:dyDescent="0.25">
      <c r="B63" s="33" t="s">
        <v>40</v>
      </c>
      <c r="C63" s="67" t="s">
        <v>96</v>
      </c>
      <c r="D63" s="38"/>
      <c r="E63" s="34">
        <v>16</v>
      </c>
      <c r="F63" s="39">
        <f>E63*D63</f>
        <v>0</v>
      </c>
      <c r="G63" s="67" t="s">
        <v>96</v>
      </c>
      <c r="H63" s="38"/>
      <c r="I63" s="34">
        <v>16</v>
      </c>
      <c r="J63" s="39">
        <f>I63*H63</f>
        <v>0</v>
      </c>
      <c r="K63" s="67" t="s">
        <v>96</v>
      </c>
      <c r="L63" s="38"/>
      <c r="M63" s="34">
        <v>16</v>
      </c>
      <c r="N63" s="39">
        <f>M63*L63</f>
        <v>0</v>
      </c>
    </row>
    <row r="64" spans="1:14" x14ac:dyDescent="0.25">
      <c r="B64" s="33" t="s">
        <v>113</v>
      </c>
      <c r="C64" s="67" t="s">
        <v>96</v>
      </c>
      <c r="D64" s="38"/>
      <c r="E64" s="34">
        <v>2</v>
      </c>
      <c r="F64" s="39">
        <f>E64*D64</f>
        <v>0</v>
      </c>
      <c r="G64" s="67" t="s">
        <v>96</v>
      </c>
      <c r="H64" s="38"/>
      <c r="I64" s="34">
        <v>2</v>
      </c>
      <c r="J64" s="39">
        <f>I64*H64</f>
        <v>0</v>
      </c>
      <c r="K64" s="67" t="s">
        <v>96</v>
      </c>
      <c r="L64" s="38"/>
      <c r="M64" s="34">
        <v>2</v>
      </c>
      <c r="N64" s="39">
        <f>M64*L64</f>
        <v>0</v>
      </c>
    </row>
    <row r="65" spans="1:14" x14ac:dyDescent="0.25">
      <c r="B65" s="33" t="s">
        <v>124</v>
      </c>
      <c r="C65" s="67" t="s">
        <v>16</v>
      </c>
      <c r="D65" s="38"/>
      <c r="E65" s="34">
        <v>2</v>
      </c>
      <c r="F65" s="39">
        <f>E65*D65</f>
        <v>0</v>
      </c>
      <c r="G65" s="67" t="s">
        <v>16</v>
      </c>
      <c r="H65" s="38"/>
      <c r="I65" s="34">
        <v>2</v>
      </c>
      <c r="J65" s="39">
        <f>I65*H65</f>
        <v>0</v>
      </c>
      <c r="K65" s="67" t="s">
        <v>16</v>
      </c>
      <c r="L65" s="38"/>
      <c r="M65" s="34">
        <v>2</v>
      </c>
      <c r="N65" s="39">
        <f>M65*L65</f>
        <v>0</v>
      </c>
    </row>
    <row r="66" spans="1:14" x14ac:dyDescent="0.25">
      <c r="B66" s="33" t="s">
        <v>41</v>
      </c>
      <c r="C66" s="67" t="s">
        <v>96</v>
      </c>
      <c r="D66" s="38"/>
      <c r="E66" s="34">
        <v>4</v>
      </c>
      <c r="F66" s="39">
        <f>E66*D66</f>
        <v>0</v>
      </c>
      <c r="G66" s="67" t="s">
        <v>96</v>
      </c>
      <c r="H66" s="38"/>
      <c r="I66" s="34">
        <v>4</v>
      </c>
      <c r="J66" s="39">
        <f>I66*H66</f>
        <v>0</v>
      </c>
      <c r="K66" s="67" t="s">
        <v>96</v>
      </c>
      <c r="L66" s="38"/>
      <c r="M66" s="34">
        <v>4</v>
      </c>
      <c r="N66" s="39">
        <f>M66*L66</f>
        <v>0</v>
      </c>
    </row>
    <row r="67" spans="1:14" x14ac:dyDescent="0.25">
      <c r="B67" s="33" t="s">
        <v>42</v>
      </c>
      <c r="C67" s="67" t="s">
        <v>96</v>
      </c>
      <c r="D67" s="38"/>
      <c r="E67" s="34">
        <v>2</v>
      </c>
      <c r="F67" s="39">
        <f>E67*D67</f>
        <v>0</v>
      </c>
      <c r="G67" s="67" t="s">
        <v>96</v>
      </c>
      <c r="H67" s="38"/>
      <c r="I67" s="34">
        <v>2</v>
      </c>
      <c r="J67" s="39">
        <f>I67*H67</f>
        <v>0</v>
      </c>
      <c r="K67" s="67" t="s">
        <v>96</v>
      </c>
      <c r="L67" s="38"/>
      <c r="M67" s="34">
        <v>2</v>
      </c>
      <c r="N67" s="39">
        <f>M67*L67</f>
        <v>0</v>
      </c>
    </row>
    <row r="68" spans="1:14" x14ac:dyDescent="0.25">
      <c r="B68" s="32" t="s">
        <v>97</v>
      </c>
      <c r="C68" s="70"/>
      <c r="D68" s="36"/>
      <c r="E68" s="36"/>
      <c r="F68" s="37"/>
      <c r="G68" s="70"/>
      <c r="H68" s="36"/>
      <c r="I68" s="36"/>
      <c r="J68" s="37"/>
      <c r="K68" s="70"/>
      <c r="L68" s="36"/>
      <c r="M68" s="36"/>
      <c r="N68" s="37"/>
    </row>
    <row r="69" spans="1:14" x14ac:dyDescent="0.25">
      <c r="B69" s="40" t="s">
        <v>98</v>
      </c>
      <c r="C69" s="41"/>
      <c r="D69" s="42"/>
      <c r="E69" s="42"/>
      <c r="F69" s="43"/>
      <c r="G69" s="41"/>
      <c r="H69" s="42"/>
      <c r="I69" s="42"/>
      <c r="J69" s="43"/>
      <c r="K69" s="41"/>
      <c r="L69" s="42"/>
      <c r="M69" s="42"/>
      <c r="N69" s="43"/>
    </row>
    <row r="70" spans="1:14" x14ac:dyDescent="0.25">
      <c r="B70" s="33" t="s">
        <v>140</v>
      </c>
      <c r="C70" s="67" t="s">
        <v>16</v>
      </c>
      <c r="D70" s="38"/>
      <c r="E70" s="44">
        <v>30</v>
      </c>
      <c r="F70" s="39">
        <f t="shared" ref="F70:F88" si="13">E70*D70</f>
        <v>0</v>
      </c>
      <c r="G70" s="67" t="s">
        <v>16</v>
      </c>
      <c r="H70" s="38"/>
      <c r="I70" s="44">
        <v>30</v>
      </c>
      <c r="J70" s="39">
        <f t="shared" ref="J70:J72" si="14">I70*H70</f>
        <v>0</v>
      </c>
      <c r="K70" s="67" t="s">
        <v>16</v>
      </c>
      <c r="L70" s="38"/>
      <c r="M70" s="44">
        <v>30</v>
      </c>
      <c r="N70" s="39">
        <f t="shared" ref="N70:N72" si="15">M70*L70</f>
        <v>0</v>
      </c>
    </row>
    <row r="71" spans="1:14" x14ac:dyDescent="0.25">
      <c r="B71" s="33" t="s">
        <v>99</v>
      </c>
      <c r="C71" s="67" t="s">
        <v>16</v>
      </c>
      <c r="D71" s="38"/>
      <c r="E71" s="44">
        <v>20</v>
      </c>
      <c r="F71" s="39">
        <f t="shared" si="13"/>
        <v>0</v>
      </c>
      <c r="G71" s="67" t="s">
        <v>16</v>
      </c>
      <c r="H71" s="38"/>
      <c r="I71" s="44">
        <v>20</v>
      </c>
      <c r="J71" s="39">
        <f t="shared" si="14"/>
        <v>0</v>
      </c>
      <c r="K71" s="67" t="s">
        <v>16</v>
      </c>
      <c r="L71" s="38"/>
      <c r="M71" s="44">
        <v>20</v>
      </c>
      <c r="N71" s="39">
        <f t="shared" si="15"/>
        <v>0</v>
      </c>
    </row>
    <row r="72" spans="1:14" x14ac:dyDescent="0.25">
      <c r="B72" s="33" t="s">
        <v>100</v>
      </c>
      <c r="C72" s="67" t="s">
        <v>16</v>
      </c>
      <c r="D72" s="38"/>
      <c r="E72" s="44">
        <v>10</v>
      </c>
      <c r="F72" s="39">
        <f t="shared" si="13"/>
        <v>0</v>
      </c>
      <c r="G72" s="67" t="s">
        <v>16</v>
      </c>
      <c r="H72" s="38"/>
      <c r="I72" s="44">
        <v>10</v>
      </c>
      <c r="J72" s="39">
        <f t="shared" si="14"/>
        <v>0</v>
      </c>
      <c r="K72" s="67" t="s">
        <v>16</v>
      </c>
      <c r="L72" s="38"/>
      <c r="M72" s="44">
        <v>10</v>
      </c>
      <c r="N72" s="39">
        <f t="shared" si="15"/>
        <v>0</v>
      </c>
    </row>
    <row r="73" spans="1:14" x14ac:dyDescent="0.25">
      <c r="B73" s="45" t="s">
        <v>101</v>
      </c>
      <c r="C73" s="41"/>
      <c r="D73" s="42"/>
      <c r="E73" s="42"/>
      <c r="F73" s="43"/>
      <c r="G73" s="41"/>
      <c r="H73" s="42"/>
      <c r="I73" s="42"/>
      <c r="J73" s="43"/>
      <c r="K73" s="41"/>
      <c r="L73" s="42"/>
      <c r="M73" s="42"/>
      <c r="N73" s="43"/>
    </row>
    <row r="74" spans="1:14" x14ac:dyDescent="0.25">
      <c r="B74" s="33" t="s">
        <v>102</v>
      </c>
      <c r="C74" s="67" t="s">
        <v>16</v>
      </c>
      <c r="D74" s="38"/>
      <c r="E74" s="34">
        <v>0.5</v>
      </c>
      <c r="F74" s="39">
        <f t="shared" si="13"/>
        <v>0</v>
      </c>
      <c r="G74" s="67" t="s">
        <v>16</v>
      </c>
      <c r="H74" s="38"/>
      <c r="I74" s="34">
        <v>0.5</v>
      </c>
      <c r="J74" s="39">
        <f t="shared" ref="J74:J75" si="16">I74*H74</f>
        <v>0</v>
      </c>
      <c r="K74" s="67" t="s">
        <v>16</v>
      </c>
      <c r="L74" s="38"/>
      <c r="M74" s="34">
        <v>0.5</v>
      </c>
      <c r="N74" s="39">
        <f t="shared" ref="N74:N75" si="17">M74*L74</f>
        <v>0</v>
      </c>
    </row>
    <row r="75" spans="1:14" x14ac:dyDescent="0.25">
      <c r="B75" s="33" t="s">
        <v>103</v>
      </c>
      <c r="C75" s="67" t="s">
        <v>16</v>
      </c>
      <c r="D75" s="38"/>
      <c r="E75" s="34">
        <v>0.4</v>
      </c>
      <c r="F75" s="39">
        <f t="shared" si="13"/>
        <v>0</v>
      </c>
      <c r="G75" s="67" t="s">
        <v>16</v>
      </c>
      <c r="H75" s="38"/>
      <c r="I75" s="34">
        <v>0.4</v>
      </c>
      <c r="J75" s="39">
        <f t="shared" si="16"/>
        <v>0</v>
      </c>
      <c r="K75" s="67" t="s">
        <v>16</v>
      </c>
      <c r="L75" s="38"/>
      <c r="M75" s="34">
        <v>0.4</v>
      </c>
      <c r="N75" s="39">
        <f t="shared" si="17"/>
        <v>0</v>
      </c>
    </row>
    <row r="76" spans="1:14" x14ac:dyDescent="0.25">
      <c r="B76" s="46" t="s">
        <v>104</v>
      </c>
      <c r="C76" s="47"/>
      <c r="D76" s="48"/>
      <c r="E76" s="48"/>
      <c r="F76" s="43"/>
      <c r="G76" s="47"/>
      <c r="H76" s="48"/>
      <c r="I76" s="48"/>
      <c r="J76" s="43"/>
      <c r="K76" s="47"/>
      <c r="L76" s="48"/>
      <c r="M76" s="48"/>
      <c r="N76" s="43"/>
    </row>
    <row r="77" spans="1:14" ht="57.6" customHeight="1" x14ac:dyDescent="0.25">
      <c r="B77" s="24" t="s">
        <v>105</v>
      </c>
      <c r="C77" s="67" t="s">
        <v>16</v>
      </c>
      <c r="D77" s="38"/>
      <c r="E77" s="34">
        <v>1.5</v>
      </c>
      <c r="F77" s="39">
        <f t="shared" si="13"/>
        <v>0</v>
      </c>
      <c r="G77" s="67" t="s">
        <v>16</v>
      </c>
      <c r="H77" s="38"/>
      <c r="I77" s="34">
        <v>1.5</v>
      </c>
      <c r="J77" s="39">
        <f t="shared" ref="J77:J78" si="18">I77*H77</f>
        <v>0</v>
      </c>
      <c r="K77" s="67" t="s">
        <v>16</v>
      </c>
      <c r="L77" s="38"/>
      <c r="M77" s="34">
        <v>1.5</v>
      </c>
      <c r="N77" s="39">
        <f t="shared" ref="N77:N78" si="19">M77*L77</f>
        <v>0</v>
      </c>
    </row>
    <row r="78" spans="1:14" ht="33" customHeight="1" x14ac:dyDescent="0.25">
      <c r="B78" s="24" t="s">
        <v>119</v>
      </c>
      <c r="C78" s="67" t="s">
        <v>16</v>
      </c>
      <c r="D78" s="14"/>
      <c r="E78" s="15">
        <v>0.8</v>
      </c>
      <c r="F78" s="39">
        <f t="shared" si="13"/>
        <v>0</v>
      </c>
      <c r="G78" s="67" t="s">
        <v>16</v>
      </c>
      <c r="H78" s="14"/>
      <c r="I78" s="15">
        <v>0.8</v>
      </c>
      <c r="J78" s="39">
        <f t="shared" si="18"/>
        <v>0</v>
      </c>
      <c r="K78" s="67" t="s">
        <v>16</v>
      </c>
      <c r="L78" s="14"/>
      <c r="M78" s="15">
        <v>0.8</v>
      </c>
      <c r="N78" s="39">
        <f t="shared" si="19"/>
        <v>0</v>
      </c>
    </row>
    <row r="79" spans="1:14" ht="30" x14ac:dyDescent="0.25">
      <c r="B79" s="34" t="s">
        <v>118</v>
      </c>
      <c r="C79" s="67" t="s">
        <v>16</v>
      </c>
      <c r="D79" s="38"/>
      <c r="E79" s="34">
        <v>0.2</v>
      </c>
      <c r="F79" s="39">
        <f t="shared" ref="F79:F82" si="20">E79*D79</f>
        <v>0</v>
      </c>
      <c r="G79" s="67" t="s">
        <v>16</v>
      </c>
      <c r="H79" s="38"/>
      <c r="I79" s="34">
        <v>0.2</v>
      </c>
      <c r="J79" s="39">
        <f t="shared" ref="J79:J82" si="21">I79*H79</f>
        <v>0</v>
      </c>
      <c r="K79" s="67" t="s">
        <v>16</v>
      </c>
      <c r="L79" s="38"/>
      <c r="M79" s="34">
        <v>0.2</v>
      </c>
      <c r="N79" s="39">
        <f t="shared" ref="N79:N82" si="22">M79*L79</f>
        <v>0</v>
      </c>
    </row>
    <row r="80" spans="1:14" ht="32.450000000000003" customHeight="1" x14ac:dyDescent="0.25">
      <c r="A80" s="5"/>
      <c r="B80" s="49" t="s">
        <v>117</v>
      </c>
      <c r="C80" s="71" t="s">
        <v>54</v>
      </c>
      <c r="D80" s="38"/>
      <c r="E80" s="44">
        <v>6</v>
      </c>
      <c r="F80" s="39">
        <f t="shared" si="20"/>
        <v>0</v>
      </c>
      <c r="G80" s="71" t="s">
        <v>54</v>
      </c>
      <c r="H80" s="38"/>
      <c r="I80" s="34">
        <v>6</v>
      </c>
      <c r="J80" s="39">
        <f t="shared" si="21"/>
        <v>0</v>
      </c>
      <c r="K80" s="71" t="s">
        <v>54</v>
      </c>
      <c r="L80" s="38"/>
      <c r="M80" s="34">
        <v>6</v>
      </c>
      <c r="N80" s="39">
        <f t="shared" si="22"/>
        <v>0</v>
      </c>
    </row>
    <row r="81" spans="2:14" x14ac:dyDescent="0.25">
      <c r="B81" s="49" t="s">
        <v>120</v>
      </c>
      <c r="C81" s="67" t="s">
        <v>16</v>
      </c>
      <c r="D81" s="38"/>
      <c r="E81" s="44">
        <v>1</v>
      </c>
      <c r="F81" s="39">
        <f t="shared" si="20"/>
        <v>0</v>
      </c>
      <c r="G81" s="67" t="s">
        <v>16</v>
      </c>
      <c r="H81" s="38"/>
      <c r="I81" s="44">
        <v>1</v>
      </c>
      <c r="J81" s="39">
        <f t="shared" si="21"/>
        <v>0</v>
      </c>
      <c r="K81" s="67" t="s">
        <v>16</v>
      </c>
      <c r="L81" s="38"/>
      <c r="M81" s="44">
        <v>1</v>
      </c>
      <c r="N81" s="39">
        <f t="shared" si="22"/>
        <v>0</v>
      </c>
    </row>
    <row r="82" spans="2:14" x14ac:dyDescent="0.25">
      <c r="B82" s="49" t="s">
        <v>121</v>
      </c>
      <c r="C82" s="67" t="s">
        <v>16</v>
      </c>
      <c r="D82" s="38"/>
      <c r="E82" s="34">
        <v>0.3</v>
      </c>
      <c r="F82" s="39">
        <f t="shared" si="20"/>
        <v>0</v>
      </c>
      <c r="G82" s="67" t="s">
        <v>16</v>
      </c>
      <c r="H82" s="38"/>
      <c r="I82" s="34">
        <v>0.3</v>
      </c>
      <c r="J82" s="39">
        <f t="shared" si="21"/>
        <v>0</v>
      </c>
      <c r="K82" s="67" t="s">
        <v>16</v>
      </c>
      <c r="L82" s="38"/>
      <c r="M82" s="34">
        <v>0.3</v>
      </c>
      <c r="N82" s="39">
        <f t="shared" si="22"/>
        <v>0</v>
      </c>
    </row>
    <row r="83" spans="2:14" x14ac:dyDescent="0.25">
      <c r="B83" s="24" t="s">
        <v>122</v>
      </c>
      <c r="C83" s="67" t="s">
        <v>16</v>
      </c>
      <c r="D83" s="38"/>
      <c r="E83" s="34">
        <v>0.5</v>
      </c>
      <c r="F83" s="39">
        <f t="shared" si="13"/>
        <v>0</v>
      </c>
      <c r="G83" s="67" t="s">
        <v>16</v>
      </c>
      <c r="H83" s="38"/>
      <c r="I83" s="34">
        <v>0.5</v>
      </c>
      <c r="J83" s="39">
        <f t="shared" ref="J83:J84" si="23">I83*H83</f>
        <v>0</v>
      </c>
      <c r="K83" s="67" t="s">
        <v>16</v>
      </c>
      <c r="L83" s="38"/>
      <c r="M83" s="34">
        <v>0.5</v>
      </c>
      <c r="N83" s="39">
        <f t="shared" ref="N83:N84" si="24">M83*L83</f>
        <v>0</v>
      </c>
    </row>
    <row r="84" spans="2:14" x14ac:dyDescent="0.25">
      <c r="B84" s="58" t="s">
        <v>123</v>
      </c>
      <c r="C84" s="67" t="s">
        <v>16</v>
      </c>
      <c r="D84" s="38"/>
      <c r="E84" s="34">
        <v>0.5</v>
      </c>
      <c r="F84" s="39">
        <f t="shared" si="13"/>
        <v>0</v>
      </c>
      <c r="G84" s="67" t="s">
        <v>16</v>
      </c>
      <c r="H84" s="38"/>
      <c r="I84" s="34">
        <v>0.5</v>
      </c>
      <c r="J84" s="39">
        <f t="shared" si="23"/>
        <v>0</v>
      </c>
      <c r="K84" s="67" t="s">
        <v>16</v>
      </c>
      <c r="L84" s="38"/>
      <c r="M84" s="34">
        <v>0.5</v>
      </c>
      <c r="N84" s="39">
        <f t="shared" si="24"/>
        <v>0</v>
      </c>
    </row>
    <row r="85" spans="2:14" x14ac:dyDescent="0.25">
      <c r="B85" s="40" t="s">
        <v>106</v>
      </c>
      <c r="C85" s="41"/>
      <c r="D85" s="42"/>
      <c r="E85" s="42"/>
      <c r="F85" s="43"/>
      <c r="G85" s="41"/>
      <c r="H85" s="42"/>
      <c r="I85" s="42"/>
      <c r="J85" s="43"/>
      <c r="K85" s="41"/>
      <c r="L85" s="42"/>
      <c r="M85" s="42"/>
      <c r="N85" s="43"/>
    </row>
    <row r="86" spans="2:14" x14ac:dyDescent="0.25">
      <c r="B86" s="33" t="s">
        <v>107</v>
      </c>
      <c r="C86" s="67" t="s">
        <v>16</v>
      </c>
      <c r="D86" s="38"/>
      <c r="E86" s="34">
        <v>0.4</v>
      </c>
      <c r="F86" s="39">
        <f t="shared" si="13"/>
        <v>0</v>
      </c>
      <c r="G86" s="67" t="s">
        <v>16</v>
      </c>
      <c r="H86" s="38"/>
      <c r="I86" s="34">
        <v>0.4</v>
      </c>
      <c r="J86" s="39">
        <f t="shared" ref="J86:J88" si="25">I86*H86</f>
        <v>0</v>
      </c>
      <c r="K86" s="67" t="s">
        <v>16</v>
      </c>
      <c r="L86" s="38"/>
      <c r="M86" s="34">
        <v>0.4</v>
      </c>
      <c r="N86" s="39">
        <f t="shared" ref="N86:N88" si="26">M86*L86</f>
        <v>0</v>
      </c>
    </row>
    <row r="87" spans="2:14" x14ac:dyDescent="0.25">
      <c r="B87" s="33" t="s">
        <v>108</v>
      </c>
      <c r="C87" s="67" t="s">
        <v>16</v>
      </c>
      <c r="D87" s="50"/>
      <c r="E87" s="34">
        <v>0.3</v>
      </c>
      <c r="F87" s="39">
        <f t="shared" si="13"/>
        <v>0</v>
      </c>
      <c r="G87" s="67" t="s">
        <v>16</v>
      </c>
      <c r="H87" s="50"/>
      <c r="I87" s="34">
        <v>0.3</v>
      </c>
      <c r="J87" s="39">
        <f t="shared" si="25"/>
        <v>0</v>
      </c>
      <c r="K87" s="67" t="s">
        <v>16</v>
      </c>
      <c r="L87" s="50"/>
      <c r="M87" s="34">
        <v>0.3</v>
      </c>
      <c r="N87" s="39">
        <f t="shared" si="26"/>
        <v>0</v>
      </c>
    </row>
    <row r="88" spans="2:14" x14ac:dyDescent="0.25">
      <c r="B88" s="33" t="s">
        <v>109</v>
      </c>
      <c r="C88" s="67" t="s">
        <v>16</v>
      </c>
      <c r="D88" s="38"/>
      <c r="E88" s="34">
        <v>0.2</v>
      </c>
      <c r="F88" s="39">
        <f t="shared" si="13"/>
        <v>0</v>
      </c>
      <c r="G88" s="67" t="s">
        <v>16</v>
      </c>
      <c r="H88" s="38"/>
      <c r="I88" s="34">
        <v>0.2</v>
      </c>
      <c r="J88" s="39">
        <f t="shared" si="25"/>
        <v>0</v>
      </c>
      <c r="K88" s="67" t="s">
        <v>16</v>
      </c>
      <c r="L88" s="38"/>
      <c r="M88" s="34">
        <v>0.2</v>
      </c>
      <c r="N88" s="39">
        <f t="shared" si="26"/>
        <v>0</v>
      </c>
    </row>
    <row r="89" spans="2:14" x14ac:dyDescent="0.25">
      <c r="B89" s="51" t="s">
        <v>38</v>
      </c>
      <c r="C89" s="52"/>
      <c r="D89" s="53"/>
      <c r="E89" s="53"/>
      <c r="F89" s="53">
        <f>SUM(F14:F88)</f>
        <v>0</v>
      </c>
      <c r="G89" s="52"/>
      <c r="H89" s="53"/>
      <c r="I89" s="53"/>
      <c r="J89" s="53">
        <f>SUM(J14:J88)</f>
        <v>0</v>
      </c>
      <c r="K89" s="52"/>
      <c r="L89" s="53"/>
      <c r="M89" s="53"/>
      <c r="N89" s="53">
        <f>SUM(N14:N88)</f>
        <v>0</v>
      </c>
    </row>
    <row r="90" spans="2:14" ht="90" x14ac:dyDescent="0.25">
      <c r="B90" s="55" t="s">
        <v>116</v>
      </c>
      <c r="C90" s="8"/>
      <c r="D90" s="9"/>
      <c r="E90" s="9"/>
      <c r="F90" s="9"/>
      <c r="G90" s="8"/>
      <c r="H90" s="9"/>
      <c r="I90" s="9"/>
      <c r="J90" s="9"/>
      <c r="K90" s="8"/>
      <c r="L90" s="9"/>
      <c r="M90" s="9"/>
      <c r="N90" s="9"/>
    </row>
    <row r="91" spans="2:14" ht="27.6" customHeight="1" x14ac:dyDescent="0.25">
      <c r="B91" s="55" t="s">
        <v>114</v>
      </c>
      <c r="C91" s="8"/>
      <c r="D91" s="9"/>
      <c r="E91" s="9"/>
      <c r="F91" s="9"/>
    </row>
    <row r="92" spans="2:14" ht="25.35" customHeight="1" x14ac:dyDescent="0.25">
      <c r="B92" s="54" t="s">
        <v>115</v>
      </c>
      <c r="C92" s="8"/>
      <c r="D92" s="9"/>
      <c r="E92" s="9"/>
      <c r="F92" s="9"/>
    </row>
    <row r="93" spans="2:14" ht="45" x14ac:dyDescent="0.25">
      <c r="B93" s="54" t="s">
        <v>144</v>
      </c>
      <c r="C93" s="8"/>
      <c r="D93" s="9"/>
      <c r="E93" s="72"/>
      <c r="F93" s="9"/>
    </row>
    <row r="94" spans="2:14" ht="30" x14ac:dyDescent="0.25">
      <c r="B94" s="54" t="s">
        <v>139</v>
      </c>
      <c r="C94" s="8"/>
      <c r="D94" s="9"/>
      <c r="E94" s="9"/>
      <c r="F94" s="9"/>
    </row>
    <row r="95" spans="2:14" ht="43.5" x14ac:dyDescent="0.25">
      <c r="B95" s="57" t="s">
        <v>53</v>
      </c>
      <c r="C95" s="8"/>
      <c r="D95" s="9"/>
      <c r="E95" s="9"/>
      <c r="F95" s="9"/>
    </row>
    <row r="96" spans="2:14" ht="28.5" x14ac:dyDescent="0.25">
      <c r="B96" s="56" t="s">
        <v>74</v>
      </c>
    </row>
    <row r="97" spans="2:2" x14ac:dyDescent="0.25">
      <c r="B97" s="73"/>
    </row>
  </sheetData>
  <mergeCells count="13">
    <mergeCell ref="G9:J9"/>
    <mergeCell ref="K9:N9"/>
    <mergeCell ref="A10:A11"/>
    <mergeCell ref="B10:B11"/>
    <mergeCell ref="D1:F1"/>
    <mergeCell ref="C9:F9"/>
    <mergeCell ref="C2:F2"/>
    <mergeCell ref="C3:F3"/>
    <mergeCell ref="C4:F4"/>
    <mergeCell ref="C5:F5"/>
    <mergeCell ref="C6:F6"/>
    <mergeCell ref="C7:F7"/>
    <mergeCell ref="C8: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9" zoomScale="112" zoomScaleNormal="112" workbookViewId="0">
      <selection activeCell="B14" sqref="B14"/>
    </sheetView>
  </sheetViews>
  <sheetFormatPr defaultColWidth="9.140625" defaultRowHeight="15.75" x14ac:dyDescent="0.25"/>
  <cols>
    <col min="1" max="1" width="59.5703125" style="79" customWidth="1"/>
    <col min="2" max="2" width="9.42578125" style="78" customWidth="1"/>
    <col min="3" max="4" width="11.42578125" style="78" customWidth="1"/>
    <col min="5" max="5" width="10" style="78" customWidth="1"/>
    <col min="6" max="6" width="9.85546875" style="78" customWidth="1"/>
    <col min="7" max="7" width="10.5703125" style="74" customWidth="1"/>
    <col min="8" max="8" width="11" style="74" customWidth="1"/>
    <col min="9" max="9" width="10.7109375" style="74" customWidth="1"/>
    <col min="10" max="16384" width="9.140625" style="75"/>
  </cols>
  <sheetData>
    <row r="1" spans="1:9" ht="52.35" customHeight="1" thickBot="1" x14ac:dyDescent="0.3">
      <c r="A1" s="137" t="s">
        <v>39</v>
      </c>
      <c r="B1" s="138"/>
      <c r="C1" s="138"/>
      <c r="D1" s="138"/>
      <c r="E1" s="138"/>
      <c r="F1" s="1"/>
      <c r="G1" s="1"/>
      <c r="H1" s="1"/>
      <c r="I1" s="1"/>
    </row>
    <row r="2" spans="1:9" ht="16.5" thickBot="1" x14ac:dyDescent="0.3">
      <c r="A2" s="80" t="s">
        <v>4</v>
      </c>
      <c r="B2" s="139"/>
      <c r="C2" s="140"/>
      <c r="D2" s="140"/>
      <c r="E2" s="141"/>
      <c r="F2" s="1"/>
      <c r="G2" s="1"/>
      <c r="H2" s="1"/>
      <c r="I2" s="1"/>
    </row>
    <row r="3" spans="1:9" ht="16.5" thickBot="1" x14ac:dyDescent="0.3">
      <c r="A3" s="80" t="s">
        <v>5</v>
      </c>
      <c r="B3" s="139"/>
      <c r="C3" s="140"/>
      <c r="D3" s="140"/>
      <c r="E3" s="141"/>
      <c r="F3" s="1"/>
      <c r="G3" s="1"/>
      <c r="H3" s="1"/>
      <c r="I3" s="1"/>
    </row>
    <row r="4" spans="1:9" ht="16.5" thickBot="1" x14ac:dyDescent="0.3">
      <c r="A4" s="80" t="s">
        <v>6</v>
      </c>
      <c r="B4" s="139"/>
      <c r="C4" s="140"/>
      <c r="D4" s="140"/>
      <c r="E4" s="141"/>
      <c r="F4" s="1"/>
      <c r="G4" s="1"/>
      <c r="H4" s="1"/>
      <c r="I4" s="1"/>
    </row>
    <row r="5" spans="1:9" ht="16.5" thickBot="1" x14ac:dyDescent="0.3">
      <c r="A5" s="80" t="s">
        <v>7</v>
      </c>
      <c r="B5" s="139"/>
      <c r="C5" s="140"/>
      <c r="D5" s="140"/>
      <c r="E5" s="141"/>
      <c r="F5" s="1"/>
      <c r="G5" s="1"/>
      <c r="H5" s="1"/>
      <c r="I5" s="1"/>
    </row>
    <row r="6" spans="1:9" ht="16.5" thickBot="1" x14ac:dyDescent="0.3">
      <c r="A6" s="80" t="s">
        <v>8</v>
      </c>
      <c r="B6" s="139"/>
      <c r="C6" s="140"/>
      <c r="D6" s="140"/>
      <c r="E6" s="141"/>
      <c r="F6" s="1"/>
      <c r="G6" s="1"/>
      <c r="H6" s="1"/>
      <c r="I6" s="1"/>
    </row>
    <row r="7" spans="1:9" ht="16.5" thickBot="1" x14ac:dyDescent="0.3">
      <c r="A7" s="80" t="s">
        <v>19</v>
      </c>
      <c r="B7" s="139"/>
      <c r="C7" s="140"/>
      <c r="D7" s="140"/>
      <c r="E7" s="141"/>
      <c r="F7" s="1"/>
      <c r="G7" s="1"/>
      <c r="H7" s="1"/>
      <c r="I7" s="1"/>
    </row>
    <row r="8" spans="1:9" ht="16.5" thickBot="1" x14ac:dyDescent="0.3">
      <c r="A8" s="80" t="s">
        <v>9</v>
      </c>
      <c r="B8" s="139"/>
      <c r="C8" s="140"/>
      <c r="D8" s="140"/>
      <c r="E8" s="141"/>
      <c r="F8" s="1"/>
      <c r="G8" s="1"/>
      <c r="H8" s="1"/>
      <c r="I8" s="1"/>
    </row>
    <row r="9" spans="1:9" ht="16.5" thickBot="1" x14ac:dyDescent="0.3">
      <c r="A9" s="81"/>
      <c r="B9" s="135">
        <v>2023</v>
      </c>
      <c r="C9" s="136"/>
      <c r="D9" s="136"/>
      <c r="E9" s="136"/>
      <c r="F9" s="135">
        <v>2024</v>
      </c>
      <c r="G9" s="136"/>
      <c r="H9" s="136"/>
      <c r="I9" s="136"/>
    </row>
    <row r="10" spans="1:9" ht="47.25" x14ac:dyDescent="0.25">
      <c r="A10" s="142" t="s">
        <v>20</v>
      </c>
      <c r="B10" s="82" t="s">
        <v>75</v>
      </c>
      <c r="C10" s="83" t="s">
        <v>10</v>
      </c>
      <c r="D10" s="84" t="s">
        <v>21</v>
      </c>
      <c r="E10" s="85" t="s">
        <v>2</v>
      </c>
      <c r="F10" s="83" t="s">
        <v>75</v>
      </c>
      <c r="G10" s="83" t="s">
        <v>10</v>
      </c>
      <c r="H10" s="84" t="s">
        <v>21</v>
      </c>
      <c r="I10" s="85" t="s">
        <v>2</v>
      </c>
    </row>
    <row r="11" spans="1:9" x14ac:dyDescent="0.25">
      <c r="A11" s="143"/>
      <c r="B11" s="86" t="s">
        <v>11</v>
      </c>
      <c r="C11" s="86" t="s">
        <v>12</v>
      </c>
      <c r="D11" s="87" t="s">
        <v>22</v>
      </c>
      <c r="E11" s="88" t="s">
        <v>23</v>
      </c>
      <c r="F11" s="86" t="s">
        <v>11</v>
      </c>
      <c r="G11" s="86" t="s">
        <v>12</v>
      </c>
      <c r="H11" s="87" t="s">
        <v>22</v>
      </c>
      <c r="I11" s="88" t="s">
        <v>23</v>
      </c>
    </row>
    <row r="12" spans="1:9" ht="15" x14ac:dyDescent="0.25">
      <c r="A12" s="89" t="s">
        <v>24</v>
      </c>
      <c r="B12" s="90"/>
      <c r="C12" s="90"/>
      <c r="D12" s="91"/>
      <c r="E12" s="92" t="s">
        <v>0</v>
      </c>
      <c r="F12" s="90" t="s">
        <v>0</v>
      </c>
      <c r="G12" s="90"/>
      <c r="H12" s="91"/>
      <c r="I12" s="92" t="s">
        <v>0</v>
      </c>
    </row>
    <row r="13" spans="1:9" ht="108.6" customHeight="1" x14ac:dyDescent="0.25">
      <c r="A13" s="89" t="s">
        <v>84</v>
      </c>
      <c r="B13" s="90"/>
      <c r="C13" s="90"/>
      <c r="D13" s="91"/>
      <c r="E13" s="92"/>
      <c r="F13" s="90"/>
      <c r="G13" s="90"/>
      <c r="H13" s="91"/>
      <c r="I13" s="92"/>
    </row>
    <row r="14" spans="1:9" ht="30" x14ac:dyDescent="0.25">
      <c r="A14" s="93" t="s">
        <v>43</v>
      </c>
      <c r="B14" s="94">
        <f>'AK_NIGGG_2022-2024'!H14</f>
        <v>0</v>
      </c>
      <c r="C14" s="15">
        <v>1</v>
      </c>
      <c r="D14" s="95">
        <v>0.55000000000000004</v>
      </c>
      <c r="E14" s="96">
        <f>B14*C14*D14</f>
        <v>0</v>
      </c>
      <c r="F14" s="94">
        <f>'AK_NIGGG_2022-2024'!L14</f>
        <v>0</v>
      </c>
      <c r="G14" s="15">
        <v>1</v>
      </c>
      <c r="H14" s="95">
        <v>0.55000000000000004</v>
      </c>
      <c r="I14" s="96">
        <f>F14*G14*H14</f>
        <v>0</v>
      </c>
    </row>
    <row r="15" spans="1:9" ht="38.25" customHeight="1" x14ac:dyDescent="0.25">
      <c r="A15" s="93" t="s">
        <v>25</v>
      </c>
      <c r="B15" s="94">
        <f>'AK_NIGGG_2022-2024'!H78</f>
        <v>0</v>
      </c>
      <c r="C15" s="15">
        <v>0.8</v>
      </c>
      <c r="D15" s="95">
        <v>0.55000000000000004</v>
      </c>
      <c r="E15" s="96">
        <f>B15*C15*D15</f>
        <v>0</v>
      </c>
      <c r="F15" s="94">
        <f>'AK_NIGGG_2022-2024'!L78</f>
        <v>0</v>
      </c>
      <c r="G15" s="15">
        <v>0.8</v>
      </c>
      <c r="H15" s="95">
        <v>0.55000000000000004</v>
      </c>
      <c r="I15" s="96">
        <f>F15*G15*H15</f>
        <v>0</v>
      </c>
    </row>
    <row r="16" spans="1:9" ht="44.45" customHeight="1" x14ac:dyDescent="0.25">
      <c r="A16" s="89" t="s">
        <v>129</v>
      </c>
      <c r="B16" s="97"/>
      <c r="C16" s="97"/>
      <c r="D16" s="98"/>
      <c r="E16" s="99"/>
      <c r="F16" s="97"/>
      <c r="G16" s="97"/>
      <c r="H16" s="98"/>
      <c r="I16" s="99"/>
    </row>
    <row r="17" spans="1:9" ht="42" customHeight="1" x14ac:dyDescent="0.25">
      <c r="A17" s="93" t="s">
        <v>26</v>
      </c>
      <c r="B17" s="94">
        <f>'AK_NIGGG_2022-2024'!H16</f>
        <v>0</v>
      </c>
      <c r="C17" s="15">
        <v>20</v>
      </c>
      <c r="D17" s="95">
        <v>0.55000000000000004</v>
      </c>
      <c r="E17" s="96">
        <f t="shared" ref="E17:E23" si="0">B17*C17*D17</f>
        <v>0</v>
      </c>
      <c r="F17" s="94">
        <f>'AK_NIGGG_2022-2024'!L16</f>
        <v>0</v>
      </c>
      <c r="G17" s="15">
        <v>20</v>
      </c>
      <c r="H17" s="95">
        <v>0.55000000000000004</v>
      </c>
      <c r="I17" s="96">
        <f t="shared" ref="I17:I23" si="1">F17*G17*H17</f>
        <v>0</v>
      </c>
    </row>
    <row r="18" spans="1:9" ht="27.75" customHeight="1" x14ac:dyDescent="0.25">
      <c r="A18" s="93" t="s">
        <v>27</v>
      </c>
      <c r="B18" s="94">
        <f>'AK_NIGGG_2022-2024'!H17</f>
        <v>0</v>
      </c>
      <c r="C18" s="15">
        <v>16</v>
      </c>
      <c r="D18" s="95">
        <v>0.55000000000000004</v>
      </c>
      <c r="E18" s="96">
        <f t="shared" si="0"/>
        <v>0</v>
      </c>
      <c r="F18" s="94">
        <f>'AK_NIGGG_2022-2024'!L17</f>
        <v>0</v>
      </c>
      <c r="G18" s="15">
        <v>16</v>
      </c>
      <c r="H18" s="95">
        <v>0.55000000000000004</v>
      </c>
      <c r="I18" s="96">
        <f t="shared" si="1"/>
        <v>0</v>
      </c>
    </row>
    <row r="19" spans="1:9" ht="27" customHeight="1" x14ac:dyDescent="0.25">
      <c r="A19" s="93" t="s">
        <v>28</v>
      </c>
      <c r="B19" s="94">
        <f>'AK_NIGGG_2022-2024'!H18</f>
        <v>0</v>
      </c>
      <c r="C19" s="15">
        <v>12</v>
      </c>
      <c r="D19" s="95">
        <v>0.55000000000000004</v>
      </c>
      <c r="E19" s="96">
        <f t="shared" si="0"/>
        <v>0</v>
      </c>
      <c r="F19" s="94">
        <f>'AK_NIGGG_2022-2024'!L18</f>
        <v>0</v>
      </c>
      <c r="G19" s="15">
        <v>12</v>
      </c>
      <c r="H19" s="95">
        <v>0.55000000000000004</v>
      </c>
      <c r="I19" s="96">
        <f t="shared" si="1"/>
        <v>0</v>
      </c>
    </row>
    <row r="20" spans="1:9" ht="26.25" customHeight="1" x14ac:dyDescent="0.25">
      <c r="A20" s="93" t="s">
        <v>29</v>
      </c>
      <c r="B20" s="94">
        <f>'AK_NIGGG_2022-2024'!H19</f>
        <v>0</v>
      </c>
      <c r="C20" s="15">
        <v>8</v>
      </c>
      <c r="D20" s="95">
        <v>0.55000000000000004</v>
      </c>
      <c r="E20" s="96">
        <f t="shared" si="0"/>
        <v>0</v>
      </c>
      <c r="F20" s="94">
        <f>'AK_NIGGG_2022-2024'!L19</f>
        <v>0</v>
      </c>
      <c r="G20" s="15">
        <v>8</v>
      </c>
      <c r="H20" s="95">
        <v>0.55000000000000004</v>
      </c>
      <c r="I20" s="96">
        <f t="shared" si="1"/>
        <v>0</v>
      </c>
    </row>
    <row r="21" spans="1:9" ht="21" customHeight="1" x14ac:dyDescent="0.25">
      <c r="A21" s="93" t="s">
        <v>30</v>
      </c>
      <c r="B21" s="94">
        <f>'AK_NIGGG_2022-2024'!H20</f>
        <v>0</v>
      </c>
      <c r="C21" s="15">
        <v>4</v>
      </c>
      <c r="D21" s="95">
        <v>0.55000000000000004</v>
      </c>
      <c r="E21" s="96">
        <f t="shared" si="0"/>
        <v>0</v>
      </c>
      <c r="F21" s="94">
        <f>'AK_NIGGG_2022-2024'!L20</f>
        <v>0</v>
      </c>
      <c r="G21" s="15">
        <v>4</v>
      </c>
      <c r="H21" s="95">
        <v>0.55000000000000004</v>
      </c>
      <c r="I21" s="96">
        <f t="shared" si="1"/>
        <v>0</v>
      </c>
    </row>
    <row r="22" spans="1:9" ht="29.25" customHeight="1" x14ac:dyDescent="0.25">
      <c r="A22" s="93" t="s">
        <v>51</v>
      </c>
      <c r="B22" s="94">
        <f>'AK_NIGGG_2022-2024'!H21</f>
        <v>0</v>
      </c>
      <c r="C22" s="15">
        <v>2</v>
      </c>
      <c r="D22" s="95">
        <v>0.55000000000000004</v>
      </c>
      <c r="E22" s="96">
        <f t="shared" si="0"/>
        <v>0</v>
      </c>
      <c r="F22" s="94">
        <f>'AK_NIGGG_2022-2024'!L21</f>
        <v>0</v>
      </c>
      <c r="G22" s="15">
        <v>2</v>
      </c>
      <c r="H22" s="95">
        <v>0.55000000000000004</v>
      </c>
      <c r="I22" s="96">
        <f t="shared" si="1"/>
        <v>0</v>
      </c>
    </row>
    <row r="23" spans="1:9" ht="77.099999999999994" customHeight="1" x14ac:dyDescent="0.25">
      <c r="A23" s="100" t="s">
        <v>68</v>
      </c>
      <c r="B23" s="94">
        <f>'AK_NIGGG_2022-2024'!H22</f>
        <v>0</v>
      </c>
      <c r="C23" s="15">
        <v>0.4</v>
      </c>
      <c r="D23" s="95">
        <v>0.55000000000000004</v>
      </c>
      <c r="E23" s="96">
        <f t="shared" si="0"/>
        <v>0</v>
      </c>
      <c r="F23" s="94">
        <f>'AK_NIGGG_2022-2024'!L22</f>
        <v>0</v>
      </c>
      <c r="G23" s="15">
        <v>0.4</v>
      </c>
      <c r="H23" s="95">
        <v>0.55000000000000004</v>
      </c>
      <c r="I23" s="96">
        <f t="shared" si="1"/>
        <v>0</v>
      </c>
    </row>
    <row r="24" spans="1:9" ht="42" customHeight="1" x14ac:dyDescent="0.25">
      <c r="A24" s="89" t="s">
        <v>31</v>
      </c>
      <c r="B24" s="90"/>
      <c r="C24" s="97"/>
      <c r="D24" s="98"/>
      <c r="E24" s="99"/>
      <c r="F24" s="90"/>
      <c r="G24" s="97"/>
      <c r="H24" s="98"/>
      <c r="I24" s="99"/>
    </row>
    <row r="25" spans="1:9" ht="27" customHeight="1" x14ac:dyDescent="0.25">
      <c r="A25" s="93" t="s">
        <v>32</v>
      </c>
      <c r="B25" s="94">
        <f>'AK_NIGGG_2022-2024'!H25</f>
        <v>0</v>
      </c>
      <c r="C25" s="15">
        <v>0.2</v>
      </c>
      <c r="D25" s="95">
        <v>0.55000000000000004</v>
      </c>
      <c r="E25" s="96">
        <f>B25*C25*D25</f>
        <v>0</v>
      </c>
      <c r="F25" s="94">
        <f>'AK_NIGGG_2022-2024'!L25</f>
        <v>0</v>
      </c>
      <c r="G25" s="15">
        <v>0.2</v>
      </c>
      <c r="H25" s="95">
        <v>0.55000000000000004</v>
      </c>
      <c r="I25" s="96">
        <f>F25*G25*H25</f>
        <v>0</v>
      </c>
    </row>
    <row r="26" spans="1:9" ht="28.35" customHeight="1" x14ac:dyDescent="0.25">
      <c r="A26" s="93" t="s">
        <v>33</v>
      </c>
      <c r="B26" s="94">
        <f>'AK_NIGGG_2022-2024'!H24</f>
        <v>0</v>
      </c>
      <c r="C26" s="15">
        <v>0.4</v>
      </c>
      <c r="D26" s="95">
        <v>0.55000000000000004</v>
      </c>
      <c r="E26" s="96">
        <f>B26*C26*D26</f>
        <v>0</v>
      </c>
      <c r="F26" s="94">
        <f>'AK_NIGGG_2022-2024'!L24</f>
        <v>0</v>
      </c>
      <c r="G26" s="15">
        <v>0.4</v>
      </c>
      <c r="H26" s="95">
        <v>0.55000000000000004</v>
      </c>
      <c r="I26" s="96">
        <f>F26*G26*H26</f>
        <v>0</v>
      </c>
    </row>
    <row r="27" spans="1:9" ht="24.75" customHeight="1" x14ac:dyDescent="0.25">
      <c r="A27" s="101" t="s">
        <v>34</v>
      </c>
      <c r="B27" s="90"/>
      <c r="C27" s="97"/>
      <c r="D27" s="98"/>
      <c r="E27" s="99"/>
      <c r="F27" s="90"/>
      <c r="G27" s="97"/>
      <c r="H27" s="98"/>
      <c r="I27" s="99"/>
    </row>
    <row r="28" spans="1:9" ht="21.75" customHeight="1" x14ac:dyDescent="0.25">
      <c r="A28" s="93" t="s">
        <v>35</v>
      </c>
      <c r="B28" s="94">
        <f>'AK_NIGGG_2022-2024'!H27</f>
        <v>0</v>
      </c>
      <c r="C28" s="15">
        <v>8</v>
      </c>
      <c r="D28" s="95">
        <v>0.55000000000000004</v>
      </c>
      <c r="E28" s="96">
        <f>B28*C28*D28</f>
        <v>0</v>
      </c>
      <c r="F28" s="94">
        <f>'AK_NIGGG_2022-2024'!L27</f>
        <v>0</v>
      </c>
      <c r="G28" s="15">
        <v>8</v>
      </c>
      <c r="H28" s="95">
        <v>0.55000000000000004</v>
      </c>
      <c r="I28" s="96">
        <f>F28*G28*H28</f>
        <v>0</v>
      </c>
    </row>
    <row r="29" spans="1:9" ht="27" customHeight="1" x14ac:dyDescent="0.25">
      <c r="A29" s="101" t="s">
        <v>36</v>
      </c>
      <c r="B29" s="97"/>
      <c r="C29" s="97"/>
      <c r="D29" s="98"/>
      <c r="E29" s="99"/>
      <c r="F29" s="97"/>
      <c r="G29" s="97"/>
      <c r="H29" s="98"/>
      <c r="I29" s="99"/>
    </row>
    <row r="30" spans="1:9" ht="33" customHeight="1" x14ac:dyDescent="0.25">
      <c r="A30" s="93" t="s">
        <v>82</v>
      </c>
      <c r="B30" s="94">
        <f>'AK_NIGGG_2022-2024'!H29</f>
        <v>0</v>
      </c>
      <c r="C30" s="15">
        <v>12</v>
      </c>
      <c r="D30" s="95">
        <v>0.55000000000000004</v>
      </c>
      <c r="E30" s="96">
        <f>B30*C30*D30</f>
        <v>0</v>
      </c>
      <c r="F30" s="94">
        <f>'AK_NIGGG_2022-2024'!L29</f>
        <v>0</v>
      </c>
      <c r="G30" s="15">
        <v>12</v>
      </c>
      <c r="H30" s="95">
        <v>0.55000000000000004</v>
      </c>
      <c r="I30" s="96">
        <f>F30*G30*H30</f>
        <v>0</v>
      </c>
    </row>
    <row r="31" spans="1:9" ht="53.25" customHeight="1" x14ac:dyDescent="0.25">
      <c r="A31" s="102" t="s">
        <v>83</v>
      </c>
      <c r="B31" s="94">
        <f>'AK_NIGGG_2022-2024'!H30</f>
        <v>0</v>
      </c>
      <c r="C31" s="15">
        <v>8</v>
      </c>
      <c r="D31" s="95">
        <v>0.55000000000000004</v>
      </c>
      <c r="E31" s="96">
        <f>B31*C31*D31</f>
        <v>0</v>
      </c>
      <c r="F31" s="94">
        <f>'AK_NIGGG_2022-2024'!L30</f>
        <v>0</v>
      </c>
      <c r="G31" s="15">
        <v>8</v>
      </c>
      <c r="H31" s="95">
        <v>0.55000000000000004</v>
      </c>
      <c r="I31" s="96">
        <f>F31*G31*H31</f>
        <v>0</v>
      </c>
    </row>
    <row r="32" spans="1:9" ht="50.1" customHeight="1" x14ac:dyDescent="0.25">
      <c r="A32" s="102" t="s">
        <v>132</v>
      </c>
      <c r="B32" s="94">
        <f>'AK_NIGGG_2022-2024'!H80</f>
        <v>0</v>
      </c>
      <c r="C32" s="15">
        <v>6</v>
      </c>
      <c r="D32" s="95">
        <v>0.55000000000000004</v>
      </c>
      <c r="E32" s="96">
        <f>B32*C32*D32</f>
        <v>0</v>
      </c>
      <c r="F32" s="94">
        <f>'AK_NIGGG_2022-2024'!L80</f>
        <v>0</v>
      </c>
      <c r="G32" s="15">
        <v>6</v>
      </c>
      <c r="H32" s="95">
        <v>0.55000000000000004</v>
      </c>
      <c r="I32" s="96">
        <f>F32*G32*H32</f>
        <v>0</v>
      </c>
    </row>
    <row r="33" spans="1:9" ht="128.1" customHeight="1" x14ac:dyDescent="0.25">
      <c r="A33" s="101" t="s">
        <v>85</v>
      </c>
      <c r="B33" s="90"/>
      <c r="C33" s="90"/>
      <c r="D33" s="91"/>
      <c r="E33" s="103"/>
      <c r="F33" s="90"/>
      <c r="G33" s="90"/>
      <c r="H33" s="91"/>
      <c r="I33" s="103"/>
    </row>
    <row r="34" spans="1:9" ht="23.1" customHeight="1" x14ac:dyDescent="0.25">
      <c r="A34" s="101" t="s">
        <v>76</v>
      </c>
      <c r="B34" s="90"/>
      <c r="C34" s="90"/>
      <c r="D34" s="91"/>
      <c r="E34" s="103"/>
      <c r="F34" s="90"/>
      <c r="G34" s="90"/>
      <c r="H34" s="91"/>
      <c r="I34" s="103"/>
    </row>
    <row r="35" spans="1:9" ht="62.25" customHeight="1" x14ac:dyDescent="0.25">
      <c r="A35" s="93" t="s">
        <v>80</v>
      </c>
      <c r="B35" s="94">
        <f>'AK_NIGGG_2022-2024'!H33</f>
        <v>0</v>
      </c>
      <c r="C35" s="15">
        <v>1</v>
      </c>
      <c r="D35" s="104">
        <f>0.25*2.13</f>
        <v>0.53249999999999997</v>
      </c>
      <c r="E35" s="96">
        <f>B35*C35*D35</f>
        <v>0</v>
      </c>
      <c r="F35" s="94">
        <f>'AK_NIGGG_2022-2024'!L33</f>
        <v>0</v>
      </c>
      <c r="G35" s="15">
        <v>1</v>
      </c>
      <c r="H35" s="104">
        <f>D35</f>
        <v>0.53249999999999997</v>
      </c>
      <c r="I35" s="96">
        <f>F35*G35*H35</f>
        <v>0</v>
      </c>
    </row>
    <row r="36" spans="1:9" ht="29.25" customHeight="1" x14ac:dyDescent="0.25">
      <c r="A36" s="93" t="s">
        <v>81</v>
      </c>
      <c r="B36" s="94">
        <f>'AK_NIGGG_2022-2024'!H34</f>
        <v>0</v>
      </c>
      <c r="C36" s="15">
        <v>0.8</v>
      </c>
      <c r="D36" s="95">
        <v>0.25</v>
      </c>
      <c r="E36" s="96">
        <f t="shared" ref="E36:E37" si="2">B36*C36*D36</f>
        <v>0</v>
      </c>
      <c r="F36" s="94">
        <f>'AK_NIGGG_2022-2024'!L34</f>
        <v>0</v>
      </c>
      <c r="G36" s="15">
        <v>0.8</v>
      </c>
      <c r="H36" s="95">
        <v>0.25</v>
      </c>
      <c r="I36" s="96">
        <f>F36*G36*H36</f>
        <v>0</v>
      </c>
    </row>
    <row r="37" spans="1:9" ht="44.1" customHeight="1" x14ac:dyDescent="0.25">
      <c r="A37" s="93" t="s">
        <v>86</v>
      </c>
      <c r="B37" s="94">
        <f>'AK_NIGGG_2022-2024'!H35</f>
        <v>0</v>
      </c>
      <c r="C37" s="15">
        <v>0.5</v>
      </c>
      <c r="D37" s="95">
        <v>0.25</v>
      </c>
      <c r="E37" s="96">
        <f t="shared" si="2"/>
        <v>0</v>
      </c>
      <c r="F37" s="94">
        <f>'AK_NIGGG_2022-2024'!L35</f>
        <v>0</v>
      </c>
      <c r="G37" s="15">
        <v>0.5</v>
      </c>
      <c r="H37" s="95">
        <v>0.25</v>
      </c>
      <c r="I37" s="96">
        <f>F37*G37*H37</f>
        <v>0</v>
      </c>
    </row>
    <row r="38" spans="1:9" ht="28.5" x14ac:dyDescent="0.25">
      <c r="A38" s="89" t="s">
        <v>37</v>
      </c>
      <c r="B38" s="90"/>
      <c r="C38" s="90"/>
      <c r="D38" s="91"/>
      <c r="E38" s="103"/>
      <c r="F38" s="90"/>
      <c r="G38" s="90"/>
      <c r="H38" s="91"/>
      <c r="I38" s="92"/>
    </row>
    <row r="39" spans="1:9" ht="15" x14ac:dyDescent="0.25">
      <c r="A39" s="89" t="s">
        <v>87</v>
      </c>
      <c r="B39" s="90"/>
      <c r="C39" s="90"/>
      <c r="D39" s="91"/>
      <c r="E39" s="103"/>
      <c r="F39" s="90"/>
      <c r="G39" s="90"/>
      <c r="H39" s="91"/>
      <c r="I39" s="92"/>
    </row>
    <row r="40" spans="1:9" ht="48.75" customHeight="1" x14ac:dyDescent="0.25">
      <c r="A40" s="93" t="s">
        <v>52</v>
      </c>
      <c r="B40" s="94">
        <f>'AK_NIGGG_2022-2024'!H42</f>
        <v>0</v>
      </c>
      <c r="C40" s="105">
        <v>6.0000000000000001E-3</v>
      </c>
      <c r="D40" s="95">
        <v>0.15</v>
      </c>
      <c r="E40" s="96">
        <f>B40*C40*D40</f>
        <v>0</v>
      </c>
      <c r="F40" s="94">
        <f>'AK_NIGGG_2022-2024'!L42</f>
        <v>0</v>
      </c>
      <c r="G40" s="106">
        <v>6</v>
      </c>
      <c r="H40" s="95">
        <v>0.15</v>
      </c>
      <c r="I40" s="107">
        <f>G40*(F40/1000)*H40</f>
        <v>0</v>
      </c>
    </row>
    <row r="41" spans="1:9" ht="54" customHeight="1" x14ac:dyDescent="0.25">
      <c r="A41" s="93" t="s">
        <v>88</v>
      </c>
      <c r="B41" s="94">
        <f>'AK_NIGGG_2022-2024'!H43</f>
        <v>0</v>
      </c>
      <c r="C41" s="15">
        <v>4.0000000000000001E-3</v>
      </c>
      <c r="D41" s="95">
        <v>0.15</v>
      </c>
      <c r="E41" s="96">
        <f>D41*C41*B41</f>
        <v>0</v>
      </c>
      <c r="F41" s="94">
        <f>'AK_NIGGG_2022-2024'!L43</f>
        <v>0</v>
      </c>
      <c r="G41" s="15">
        <v>4</v>
      </c>
      <c r="H41" s="95">
        <v>0.15</v>
      </c>
      <c r="I41" s="107">
        <f>G41*(F41/1000)*H41</f>
        <v>0</v>
      </c>
    </row>
    <row r="42" spans="1:9" ht="30" x14ac:dyDescent="0.25">
      <c r="A42" s="93" t="s">
        <v>130</v>
      </c>
      <c r="B42" s="94">
        <f>'AK_NIGGG_2022-2024'!H44</f>
        <v>0</v>
      </c>
      <c r="C42" s="15">
        <v>2E-3</v>
      </c>
      <c r="D42" s="95">
        <v>0.15</v>
      </c>
      <c r="E42" s="96">
        <f>B42*C42*D42</f>
        <v>0</v>
      </c>
      <c r="F42" s="94">
        <f>'AK_NIGGG_2022-2024'!L44</f>
        <v>0</v>
      </c>
      <c r="G42" s="15">
        <v>2</v>
      </c>
      <c r="H42" s="95">
        <v>0.15</v>
      </c>
      <c r="I42" s="107">
        <f>G42*(F42/1000)*H42</f>
        <v>0</v>
      </c>
    </row>
    <row r="43" spans="1:9" ht="113.45" customHeight="1" x14ac:dyDescent="0.25">
      <c r="A43" s="89" t="s">
        <v>92</v>
      </c>
      <c r="B43" s="90"/>
      <c r="C43" s="90"/>
      <c r="D43" s="91"/>
      <c r="E43" s="103"/>
      <c r="F43" s="90"/>
      <c r="G43" s="90"/>
      <c r="H43" s="91"/>
      <c r="I43" s="92"/>
    </row>
    <row r="44" spans="1:9" ht="45" x14ac:dyDescent="0.25">
      <c r="A44" s="93" t="s">
        <v>69</v>
      </c>
      <c r="B44" s="94">
        <f>'AK_NIGGG_2022-2024'!H46</f>
        <v>0</v>
      </c>
      <c r="C44" s="15">
        <v>200</v>
      </c>
      <c r="D44" s="95">
        <v>0.05</v>
      </c>
      <c r="E44" s="96">
        <f>B44*C44*D44</f>
        <v>0</v>
      </c>
      <c r="F44" s="94">
        <f>'AK_NIGGG_2022-2024'!L46</f>
        <v>0</v>
      </c>
      <c r="G44" s="15">
        <v>200</v>
      </c>
      <c r="H44" s="95">
        <v>0.05</v>
      </c>
      <c r="I44" s="96">
        <f>F44*G44*H44</f>
        <v>0</v>
      </c>
    </row>
    <row r="45" spans="1:9" ht="30" x14ac:dyDescent="0.25">
      <c r="A45" s="93" t="s">
        <v>70</v>
      </c>
      <c r="B45" s="94">
        <f>'AK_NIGGG_2022-2024'!H47</f>
        <v>0</v>
      </c>
      <c r="C45" s="15">
        <v>100</v>
      </c>
      <c r="D45" s="95">
        <v>0.05</v>
      </c>
      <c r="E45" s="96">
        <f>B45*C45*D45</f>
        <v>0</v>
      </c>
      <c r="F45" s="94">
        <f>'AK_NIGGG_2022-2024'!L47</f>
        <v>0</v>
      </c>
      <c r="G45" s="15">
        <v>100</v>
      </c>
      <c r="H45" s="95">
        <v>0.05</v>
      </c>
      <c r="I45" s="96">
        <f>F45*G45*H45</f>
        <v>0</v>
      </c>
    </row>
    <row r="46" spans="1:9" ht="30" x14ac:dyDescent="0.25">
      <c r="A46" s="93" t="s">
        <v>57</v>
      </c>
      <c r="B46" s="94">
        <f>'AK_NIGGG_2022-2024'!H48</f>
        <v>0</v>
      </c>
      <c r="C46" s="15">
        <v>50</v>
      </c>
      <c r="D46" s="95">
        <v>0.05</v>
      </c>
      <c r="E46" s="96">
        <f>B46*C46*D46</f>
        <v>0</v>
      </c>
      <c r="F46" s="94">
        <f>'AK_NIGGG_2022-2024'!L48</f>
        <v>0</v>
      </c>
      <c r="G46" s="15">
        <v>50</v>
      </c>
      <c r="H46" s="95">
        <v>0.05</v>
      </c>
      <c r="I46" s="107">
        <f>F46*G46*H46</f>
        <v>0</v>
      </c>
    </row>
    <row r="47" spans="1:9" ht="39.75" customHeight="1" x14ac:dyDescent="0.25">
      <c r="A47" s="93" t="s">
        <v>58</v>
      </c>
      <c r="B47" s="94">
        <f>'AK_NIGGG_2022-2024'!H49</f>
        <v>0</v>
      </c>
      <c r="C47" s="15">
        <v>20</v>
      </c>
      <c r="D47" s="95">
        <v>0.05</v>
      </c>
      <c r="E47" s="96">
        <f>B47*C47*D47</f>
        <v>0</v>
      </c>
      <c r="F47" s="94">
        <f>'AK_NIGGG_2022-2024'!L49</f>
        <v>0</v>
      </c>
      <c r="G47" s="15">
        <v>20</v>
      </c>
      <c r="H47" s="95">
        <v>0.05</v>
      </c>
      <c r="I47" s="107">
        <f>F47*G47*H47</f>
        <v>0</v>
      </c>
    </row>
    <row r="48" spans="1:9" ht="20.100000000000001" customHeight="1" x14ac:dyDescent="0.25">
      <c r="A48" s="108" t="s">
        <v>67</v>
      </c>
      <c r="B48" s="97"/>
      <c r="C48" s="97"/>
      <c r="D48" s="98"/>
      <c r="E48" s="99"/>
      <c r="F48" s="97"/>
      <c r="G48" s="97"/>
      <c r="H48" s="98"/>
      <c r="I48" s="109"/>
    </row>
    <row r="49" spans="1:9" ht="30" x14ac:dyDescent="0.25">
      <c r="A49" s="93" t="s">
        <v>45</v>
      </c>
      <c r="B49" s="94">
        <f>'AK_NIGGG_2022-2024'!H51</f>
        <v>0</v>
      </c>
      <c r="C49" s="15">
        <v>20</v>
      </c>
      <c r="D49" s="95">
        <v>0.05</v>
      </c>
      <c r="E49" s="96">
        <f t="shared" ref="E49:E55" si="3">B49*C49*D49</f>
        <v>0</v>
      </c>
      <c r="F49" s="94">
        <f>'AK_NIGGG_2022-2024'!L51</f>
        <v>0</v>
      </c>
      <c r="G49" s="15">
        <v>20</v>
      </c>
      <c r="H49" s="95">
        <v>0.05</v>
      </c>
      <c r="I49" s="96">
        <f>F49*G49*H49</f>
        <v>0</v>
      </c>
    </row>
    <row r="50" spans="1:9" ht="30" x14ac:dyDescent="0.25">
      <c r="A50" s="93" t="s">
        <v>47</v>
      </c>
      <c r="B50" s="94">
        <f>'AK_NIGGG_2022-2024'!H52</f>
        <v>0</v>
      </c>
      <c r="C50" s="15">
        <v>10</v>
      </c>
      <c r="D50" s="95">
        <v>0.05</v>
      </c>
      <c r="E50" s="96">
        <f t="shared" si="3"/>
        <v>0</v>
      </c>
      <c r="F50" s="94">
        <f>'AK_NIGGG_2022-2024'!L52</f>
        <v>0</v>
      </c>
      <c r="G50" s="15">
        <v>10</v>
      </c>
      <c r="H50" s="95">
        <v>0.05</v>
      </c>
      <c r="I50" s="107">
        <f t="shared" ref="I50:I55" si="4">F50*G50*H50</f>
        <v>0</v>
      </c>
    </row>
    <row r="51" spans="1:9" ht="30" x14ac:dyDescent="0.25">
      <c r="A51" s="93" t="s">
        <v>46</v>
      </c>
      <c r="B51" s="94">
        <f>'AK_NIGGG_2022-2024'!H53</f>
        <v>0</v>
      </c>
      <c r="C51" s="15">
        <v>8</v>
      </c>
      <c r="D51" s="95">
        <v>0.05</v>
      </c>
      <c r="E51" s="96">
        <f t="shared" si="3"/>
        <v>0</v>
      </c>
      <c r="F51" s="94">
        <f>'AK_NIGGG_2022-2024'!L53</f>
        <v>0</v>
      </c>
      <c r="G51" s="15">
        <v>8</v>
      </c>
      <c r="H51" s="95">
        <v>0.05</v>
      </c>
      <c r="I51" s="107">
        <f t="shared" si="4"/>
        <v>0</v>
      </c>
    </row>
    <row r="52" spans="1:9" ht="32.1" customHeight="1" x14ac:dyDescent="0.25">
      <c r="A52" s="93" t="s">
        <v>131</v>
      </c>
      <c r="B52" s="94">
        <f>'AK_NIGGG_2022-2024'!H55</f>
        <v>0</v>
      </c>
      <c r="C52" s="15">
        <v>30</v>
      </c>
      <c r="D52" s="95">
        <v>0.05</v>
      </c>
      <c r="E52" s="96">
        <f t="shared" si="3"/>
        <v>0</v>
      </c>
      <c r="F52" s="94">
        <f>'AK_NIGGG_2022-2024'!L55</f>
        <v>0</v>
      </c>
      <c r="G52" s="15">
        <v>30</v>
      </c>
      <c r="H52" s="95">
        <v>0.05</v>
      </c>
      <c r="I52" s="107">
        <f t="shared" si="4"/>
        <v>0</v>
      </c>
    </row>
    <row r="53" spans="1:9" ht="30" x14ac:dyDescent="0.25">
      <c r="A53" s="93" t="s">
        <v>71</v>
      </c>
      <c r="B53" s="94">
        <f>'AK_NIGGG_2022-2024'!H56</f>
        <v>0</v>
      </c>
      <c r="C53" s="15">
        <v>4</v>
      </c>
      <c r="D53" s="95">
        <v>0.05</v>
      </c>
      <c r="E53" s="96">
        <f t="shared" si="3"/>
        <v>0</v>
      </c>
      <c r="F53" s="94">
        <f>'AK_NIGGG_2022-2024'!L56</f>
        <v>0</v>
      </c>
      <c r="G53" s="15">
        <v>4</v>
      </c>
      <c r="H53" s="95">
        <v>0.05</v>
      </c>
      <c r="I53" s="107">
        <f t="shared" si="4"/>
        <v>0</v>
      </c>
    </row>
    <row r="54" spans="1:9" ht="36.6" customHeight="1" x14ac:dyDescent="0.25">
      <c r="A54" s="93" t="s">
        <v>72</v>
      </c>
      <c r="B54" s="94">
        <f>'AK_NIGGG_2022-2024'!H57</f>
        <v>0</v>
      </c>
      <c r="C54" s="15">
        <v>1</v>
      </c>
      <c r="D54" s="95">
        <v>0.05</v>
      </c>
      <c r="E54" s="96">
        <f t="shared" si="3"/>
        <v>0</v>
      </c>
      <c r="F54" s="94">
        <f>'AK_NIGGG_2022-2024'!L57</f>
        <v>0</v>
      </c>
      <c r="G54" s="15">
        <v>1</v>
      </c>
      <c r="H54" s="95">
        <v>0.05</v>
      </c>
      <c r="I54" s="107">
        <f t="shared" si="4"/>
        <v>0</v>
      </c>
    </row>
    <row r="55" spans="1:9" ht="39" customHeight="1" x14ac:dyDescent="0.25">
      <c r="A55" s="93" t="s">
        <v>125</v>
      </c>
      <c r="B55" s="94">
        <f>'AK_NIGGG_2022-2024'!H58</f>
        <v>0</v>
      </c>
      <c r="C55" s="15">
        <v>200</v>
      </c>
      <c r="D55" s="95">
        <v>0.05</v>
      </c>
      <c r="E55" s="96">
        <f t="shared" si="3"/>
        <v>0</v>
      </c>
      <c r="F55" s="94">
        <f>'AK_NIGGG_2022-2024'!L58</f>
        <v>0</v>
      </c>
      <c r="G55" s="15">
        <v>200</v>
      </c>
      <c r="H55" s="95">
        <v>0.05</v>
      </c>
      <c r="I55" s="107">
        <f t="shared" si="4"/>
        <v>0</v>
      </c>
    </row>
    <row r="56" spans="1:9" ht="32.25" customHeight="1" x14ac:dyDescent="0.25">
      <c r="A56" s="93" t="s">
        <v>126</v>
      </c>
      <c r="B56" s="94">
        <f>'AK_NIGGG_2022-2024'!H59</f>
        <v>0</v>
      </c>
      <c r="C56" s="15">
        <v>5</v>
      </c>
      <c r="D56" s="95">
        <v>0.05</v>
      </c>
      <c r="E56" s="96">
        <f>D56*C56*B56</f>
        <v>0</v>
      </c>
      <c r="F56" s="94">
        <f>'AK_NIGGG_2022-2024'!L59</f>
        <v>0</v>
      </c>
      <c r="G56" s="15">
        <v>5</v>
      </c>
      <c r="H56" s="95">
        <v>0.05</v>
      </c>
      <c r="I56" s="107">
        <f>F56*G56*H56</f>
        <v>0</v>
      </c>
    </row>
    <row r="57" spans="1:9" ht="45" x14ac:dyDescent="0.25">
      <c r="A57" s="93" t="s">
        <v>127</v>
      </c>
      <c r="B57" s="94">
        <f>'AK_NIGGG_2022-2024'!H60</f>
        <v>0</v>
      </c>
      <c r="C57" s="15">
        <v>1</v>
      </c>
      <c r="D57" s="95">
        <v>0.05</v>
      </c>
      <c r="E57" s="96">
        <f>D57*C57*B57</f>
        <v>0</v>
      </c>
      <c r="F57" s="94">
        <f>'AK_NIGGG_2022-2024'!L60</f>
        <v>0</v>
      </c>
      <c r="G57" s="15">
        <v>1</v>
      </c>
      <c r="H57" s="95">
        <v>0.05</v>
      </c>
      <c r="I57" s="107">
        <f>F57*G57*H57</f>
        <v>0</v>
      </c>
    </row>
    <row r="58" spans="1:9" ht="75" x14ac:dyDescent="0.25">
      <c r="A58" s="110" t="s">
        <v>128</v>
      </c>
      <c r="B58" s="94">
        <f>'AK_NIGGG_2022-2024'!H77</f>
        <v>0</v>
      </c>
      <c r="C58" s="15">
        <v>30</v>
      </c>
      <c r="D58" s="95">
        <v>0.05</v>
      </c>
      <c r="E58" s="96">
        <f>B58*C58*D58</f>
        <v>0</v>
      </c>
      <c r="F58" s="94">
        <f>'AK_NIGGG_2022-2024'!L77</f>
        <v>0</v>
      </c>
      <c r="G58" s="15">
        <v>30</v>
      </c>
      <c r="H58" s="95">
        <v>0.05</v>
      </c>
      <c r="I58" s="107">
        <f>F58*G58*H58</f>
        <v>0</v>
      </c>
    </row>
    <row r="59" spans="1:9" x14ac:dyDescent="0.25">
      <c r="A59" s="111" t="s">
        <v>38</v>
      </c>
      <c r="B59" s="112"/>
      <c r="C59" s="112"/>
      <c r="D59" s="112"/>
      <c r="E59" s="119">
        <f>SUM(E14:E58)</f>
        <v>0</v>
      </c>
      <c r="F59" s="112"/>
      <c r="G59" s="112"/>
      <c r="H59" s="112"/>
      <c r="I59" s="119">
        <f>SUM(I14:I58)</f>
        <v>0</v>
      </c>
    </row>
    <row r="60" spans="1:9" ht="45" x14ac:dyDescent="0.25">
      <c r="A60" s="76" t="s">
        <v>95</v>
      </c>
      <c r="B60" s="77"/>
      <c r="C60" s="77"/>
      <c r="D60" s="77"/>
      <c r="E60" s="77"/>
      <c r="F60" s="77"/>
      <c r="G60" s="77"/>
      <c r="H60" s="77"/>
      <c r="I60" s="77"/>
    </row>
    <row r="61" spans="1:9" ht="30" x14ac:dyDescent="0.25">
      <c r="A61" s="76" t="s">
        <v>73</v>
      </c>
    </row>
    <row r="62" spans="1:9" ht="42.75" x14ac:dyDescent="0.25">
      <c r="A62" s="113" t="s">
        <v>74</v>
      </c>
    </row>
  </sheetData>
  <sheetProtection password="CC3D" sheet="1" objects="1" scenarios="1" formatCells="0" formatColumns="0" formatRows="0" insertColumns="0" insertRows="0" insertHyperlinks="0" deleteColumns="0" deleteRows="0" sort="0" autoFilter="0" pivotTables="0"/>
  <mergeCells count="11">
    <mergeCell ref="A10:A11"/>
    <mergeCell ref="B6:E6"/>
    <mergeCell ref="B7:E7"/>
    <mergeCell ref="B8:E8"/>
    <mergeCell ref="B9:E9"/>
    <mergeCell ref="F9:I9"/>
    <mergeCell ref="A1:E1"/>
    <mergeCell ref="B2:E2"/>
    <mergeCell ref="B3:E3"/>
    <mergeCell ref="B4:E4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AK_NIGGG_2022-2024</vt:lpstr>
      <vt:lpstr>К2_NIGGG_ 23-24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2024-09-13T10:57:00Z</cp:lastPrinted>
  <dcterms:created xsi:type="dcterms:W3CDTF">2018-08-26T11:56:06Z</dcterms:created>
  <dcterms:modified xsi:type="dcterms:W3CDTF">2024-11-01T10:50:51Z</dcterms:modified>
</cp:coreProperties>
</file>